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'Foglio1'!$A$1:$E$287</definedName>
  </definedNames>
  <calcPr fullCalcOnLoad="1"/>
</workbook>
</file>

<file path=xl/sharedStrings.xml><?xml version="1.0" encoding="utf-8"?>
<sst xmlns="http://schemas.openxmlformats.org/spreadsheetml/2006/main" count="266" uniqueCount="199">
  <si>
    <t>FONDO</t>
  </si>
  <si>
    <t>INCARICHI</t>
  </si>
  <si>
    <t xml:space="preserve">COLLABORATORI DEL DIRIGENTE </t>
  </si>
  <si>
    <t>RONZI PATRIZIA</t>
  </si>
  <si>
    <t xml:space="preserve">N.° ORE </t>
  </si>
  <si>
    <t>TOTALE</t>
  </si>
  <si>
    <t>MERATI ELISABETTA</t>
  </si>
  <si>
    <t>TOTALE FONDO</t>
  </si>
  <si>
    <t>RESPONSABILI DI PLESSO</t>
  </si>
  <si>
    <t>FORMAZIONE ORARIO</t>
  </si>
  <si>
    <t>FORMAZIONE CLASSI PRIME</t>
  </si>
  <si>
    <t xml:space="preserve"> </t>
  </si>
  <si>
    <t>COMMISSIONI</t>
  </si>
  <si>
    <t>RECUPERO E POTENZIAMENTO</t>
  </si>
  <si>
    <t>DISPONIBILITA' RESIDUA</t>
  </si>
  <si>
    <t>TOTALE FLESSIBILITA'</t>
  </si>
  <si>
    <t>ORE DISPONIBILI</t>
  </si>
  <si>
    <t>ORE A DISPOSIZIONE</t>
  </si>
  <si>
    <t xml:space="preserve">TOTALE  </t>
  </si>
  <si>
    <t>N. DOCENTI</t>
  </si>
  <si>
    <t xml:space="preserve">ORE </t>
  </si>
  <si>
    <t>ROSA</t>
  </si>
  <si>
    <t>PAPA GIOVANNI</t>
  </si>
  <si>
    <t>MONTEROSSO</t>
  </si>
  <si>
    <t>ANGELINI</t>
  </si>
  <si>
    <t>CAMOZZI</t>
  </si>
  <si>
    <t>DI LIDDO NICOLETTA</t>
  </si>
  <si>
    <t>MIGLIOLI LUCIANA</t>
  </si>
  <si>
    <t>FUGAZZA LUCILLA</t>
  </si>
  <si>
    <t>TREMAGLIA M. CRISTINA</t>
  </si>
  <si>
    <t>BERETTA PAOLA</t>
  </si>
  <si>
    <t>ALUNNI IN DISAGIO</t>
  </si>
  <si>
    <t>ALUNNI STRANIERI</t>
  </si>
  <si>
    <t>HANDICAP</t>
  </si>
  <si>
    <t>CONTINUITA' ORIENTAMENTO</t>
  </si>
  <si>
    <t>SICUREZZA</t>
  </si>
  <si>
    <t>MENSA</t>
  </si>
  <si>
    <t>danza sportiva (DELFITTO)</t>
  </si>
  <si>
    <t>patentino (DELFITTO)</t>
  </si>
  <si>
    <t>CRITERIO ASSEGNAZIONE ORE GITE</t>
  </si>
  <si>
    <t>1 GIORNO</t>
  </si>
  <si>
    <t>2 GIORNI ( 1 NOTTE)</t>
  </si>
  <si>
    <t>PUNTI 1</t>
  </si>
  <si>
    <t>PUNTI 3</t>
  </si>
  <si>
    <t>FORMULA DI CALCOLO</t>
  </si>
  <si>
    <t>COORDINATORE INVALSI</t>
  </si>
  <si>
    <t>TUTOR TIROCINANTI</t>
  </si>
  <si>
    <t>3 GIORNI (2 NOTTI)</t>
  </si>
  <si>
    <t xml:space="preserve">(TOTALE PUNTI SINGOLO INSEGNANTE / TOTALE PUNTI ) * 500 = ORE SINGOLO INSEGANTE </t>
  </si>
  <si>
    <t>ALLEGATO 1</t>
  </si>
  <si>
    <t>ALLEGATO 3</t>
  </si>
  <si>
    <t>ALLEGATO  2</t>
  </si>
  <si>
    <t>ALLEGATO 4</t>
  </si>
  <si>
    <t>SPORTELLO ALUNNI STRANIERI</t>
  </si>
  <si>
    <t>PUNTI 6</t>
  </si>
  <si>
    <t>ORE UTILIZZATE</t>
  </si>
  <si>
    <t>DISPONIBILITA' PER I DOCENTI esclusa flessibilita'</t>
  </si>
  <si>
    <t>TOTALE COLLABORAZIONI</t>
  </si>
  <si>
    <t>TOTALE  RECUPERO E POTENZIAMENTO</t>
  </si>
  <si>
    <t>AMPLIAMENTO DELL'OFFERTA (28,41)</t>
  </si>
  <si>
    <t>TOTALE AMPLIAMENTO OFFERTA FORMATIVA</t>
  </si>
  <si>
    <t>FONDO IMPEGNATO</t>
  </si>
  <si>
    <t>NICOLI MARIA GRAZIA</t>
  </si>
  <si>
    <t>POLIMENI GIOVANNI</t>
  </si>
  <si>
    <t>TRICOLI PAOLO</t>
  </si>
  <si>
    <t>MARCHESI ARMIDA</t>
  </si>
  <si>
    <t>ZUCCHINALI CARMEN</t>
  </si>
  <si>
    <t>VALDINA DIEGO</t>
  </si>
  <si>
    <t>DI LIDDO EMANUELE</t>
  </si>
  <si>
    <t>FOSCARI IRIS</t>
  </si>
  <si>
    <t>LEONI LICIA</t>
  </si>
  <si>
    <t>CANGIOTTI ANNA MARIA</t>
  </si>
  <si>
    <t>PIAZZA ELISABETTA</t>
  </si>
  <si>
    <t>BRESCIA SOFIA</t>
  </si>
  <si>
    <t>TEATRO MONTEROSSO(INS. ORTOBELLI)</t>
  </si>
  <si>
    <t>SEGRETARI</t>
  </si>
  <si>
    <t>FOSCARI CLELIA</t>
  </si>
  <si>
    <t>MAGLIA ALDA</t>
  </si>
  <si>
    <t>MAZZUCO WLASTA</t>
  </si>
  <si>
    <t>CASTIGLIONE GIUSEPPINA</t>
  </si>
  <si>
    <t>MAGRI ANNALISA</t>
  </si>
  <si>
    <t>PETRIS LAURA</t>
  </si>
  <si>
    <t>CASSINELLI VIRGINIA</t>
  </si>
  <si>
    <t>REFERENTI</t>
  </si>
  <si>
    <t>15 docenti</t>
  </si>
  <si>
    <t>ROSMINI</t>
  </si>
  <si>
    <t>14 H X  7</t>
  </si>
  <si>
    <t>7 h x 30 insegnanti</t>
  </si>
  <si>
    <t>ORE A DISPOSIZIONE PER EVENTIUALI NECESSITA'</t>
  </si>
  <si>
    <t>GRIGIS CARLA</t>
  </si>
  <si>
    <t>materna angelini( progetti)</t>
  </si>
  <si>
    <t>materna monterosso(progetti anticipo e posticipo)</t>
  </si>
  <si>
    <t xml:space="preserve">conteggio fine anno </t>
  </si>
  <si>
    <t>uscita 1/2 giornata (solo extraorario servizio)</t>
  </si>
  <si>
    <t>su registro uscite 1/2 giornata</t>
  </si>
  <si>
    <t>solo ore fuori orario di servizio</t>
  </si>
  <si>
    <t xml:space="preserve"> PUNTI</t>
  </si>
  <si>
    <t>BUCHI</t>
  </si>
  <si>
    <t>formula di calcolo</t>
  </si>
  <si>
    <t>Vedi nel dettaglio allegato 2 bis</t>
  </si>
  <si>
    <t>n.° MENSE</t>
  </si>
  <si>
    <t>GITE( 1 O 2 GIORNI) (15,91€ x 500)</t>
  </si>
  <si>
    <t xml:space="preserve"> PUNTI ASSEGNATI IN BASE AL CARICO DI LAVORO</t>
  </si>
  <si>
    <t>FONDO ISTITUTO 2007/2008</t>
  </si>
  <si>
    <t>DISPONIBILITA' tabellare 2007/2008</t>
  </si>
  <si>
    <t>AVANZI 2006/2007</t>
  </si>
  <si>
    <t>acquisti  (Maneli)</t>
  </si>
  <si>
    <t>gite (Iannelli)</t>
  </si>
  <si>
    <t>acquisti (Divo)</t>
  </si>
  <si>
    <t>multimedialità  (Tricoli - Seminara)</t>
  </si>
  <si>
    <t>multimedialità  (Benetti)</t>
  </si>
  <si>
    <t>acquisti (Tironi)</t>
  </si>
  <si>
    <t>multimedialità (Esposito)</t>
  </si>
  <si>
    <t>acquisti (Torelli)</t>
  </si>
  <si>
    <t>biblioteca plesso - libri di testo (Cuomo)</t>
  </si>
  <si>
    <t>multimedialità  (Tagliaferri)</t>
  </si>
  <si>
    <t>audiovisivi (Tagliaferri)</t>
  </si>
  <si>
    <t>materiale didattico (Ferrara)</t>
  </si>
  <si>
    <t>acquisti (Tagliaferri)</t>
  </si>
  <si>
    <t>biblioteca plesso - libri di testo (Rottichieri)</t>
  </si>
  <si>
    <t>materiale didattico (Galimberti)</t>
  </si>
  <si>
    <t xml:space="preserve">biblioteca plesso - libri di testo </t>
  </si>
  <si>
    <t>audiovisivi  (Benetti)</t>
  </si>
  <si>
    <t>audiovisivi (Arizzi)</t>
  </si>
  <si>
    <t>adozione libri di testo - biblioteca (Naimoli)</t>
  </si>
  <si>
    <t>materiale didattico (Tironi - Locatelli)</t>
  </si>
  <si>
    <t>multimedialità (Napoli)</t>
  </si>
  <si>
    <t>audiovisivi  (Moreschi)</t>
  </si>
  <si>
    <t>materiale didattico (Nespoli)</t>
  </si>
  <si>
    <t>acquisti (Regazzoni)</t>
  </si>
  <si>
    <t>biblioteca plesso - libri di testo (Ravasio)</t>
  </si>
  <si>
    <t>COLOMBO ADELIA</t>
  </si>
  <si>
    <t>PECIS CAVAGNA GIULIA</t>
  </si>
  <si>
    <t>PAVANETTO RICCARDA</t>
  </si>
  <si>
    <t>MACCARANA EUGENIA</t>
  </si>
  <si>
    <t>LONGOBARDI STEFANIA</t>
  </si>
  <si>
    <t>MAZZUCCO WLASTA</t>
  </si>
  <si>
    <t>GRAZIANO GIULIANA</t>
  </si>
  <si>
    <t>MACCHIONE GIOVANNI</t>
  </si>
  <si>
    <t>8 H X 3</t>
  </si>
  <si>
    <t>8H X 14 + 40 Polimeni</t>
  </si>
  <si>
    <t>35 H X 8</t>
  </si>
  <si>
    <t>3h x 15</t>
  </si>
  <si>
    <t>SENA MARISTELLA</t>
  </si>
  <si>
    <t>BELOTTI  MARIA TERESA</t>
  </si>
  <si>
    <t>GALLUCCI</t>
  </si>
  <si>
    <t>animazione teatrale cl 4 rosa (ortobelli)</t>
  </si>
  <si>
    <t>educazione al suono  rosa (ravasio)</t>
  </si>
  <si>
    <t>gioco simbolico rosmini (ortobelli)</t>
  </si>
  <si>
    <t xml:space="preserve">animazione teatrale angelini (ortobelli) </t>
  </si>
  <si>
    <t>io so fare papa giovanni  classi prime (bianchini)</t>
  </si>
  <si>
    <t xml:space="preserve">lab linguistico monterosso (miglioli) </t>
  </si>
  <si>
    <t>pop up inglese (ferrara)</t>
  </si>
  <si>
    <t>Progetto adolescenza (Foscari)</t>
  </si>
  <si>
    <t>6 x 20 +50+ 200</t>
  </si>
  <si>
    <t>PROGETTO ALUNNI STRANIERI (Nicoli)</t>
  </si>
  <si>
    <r>
      <t xml:space="preserve">COSTO  </t>
    </r>
    <r>
      <rPr>
        <sz val="12"/>
        <rFont val="Arial"/>
        <family val="2"/>
      </rPr>
      <t>€  15,91</t>
    </r>
  </si>
  <si>
    <r>
      <t xml:space="preserve">COSTO  </t>
    </r>
    <r>
      <rPr>
        <sz val="12"/>
        <rFont val="Arial"/>
        <family val="2"/>
      </rPr>
      <t>€  28,41</t>
    </r>
  </si>
  <si>
    <t>TOTALE ORE € 15,91</t>
  </si>
  <si>
    <t>TOTALE ORE € 28,41</t>
  </si>
  <si>
    <t>audiovisivi  (Torelli)</t>
  </si>
  <si>
    <t>GRUPPO STUDIO Indicazioni per il curricolo</t>
  </si>
  <si>
    <t>STAFF+POF</t>
  </si>
  <si>
    <t>OLTRE LE 40 H MEDIE</t>
  </si>
  <si>
    <t>20h X 9</t>
  </si>
  <si>
    <t>animazione teatrale  cl 2 rosa (ortobelli)</t>
  </si>
  <si>
    <t>COORDINATORI</t>
  </si>
  <si>
    <t>CRITERI ASSEGNAZIONE ORE FLESSIBILITA' PRIMARIA</t>
  </si>
  <si>
    <t>PRIMARIA  (732h / TOT INS PRIMARIA E SECONDARIA * N° INSEGNANTI PRIMARIA) ARROT. PER DIFETTO</t>
  </si>
  <si>
    <t>SECONDARIA732h / TOT INS PRIMARIA E SECONDARIA * N° INSEGNANTI SECONDARIA) ARROT. PER DIFETTO</t>
  </si>
  <si>
    <t>CRITERI ASSEGNAZIONE ORE FLESSIBILITA' SECONDARIA</t>
  </si>
  <si>
    <t>PUNTI ASSEGNATI IN BASE ALLA DISPONIBILITA' AD EFFETTUARE SUPPLENZE SU BASE SETTIMANALE (REPERIBILITA')</t>
  </si>
  <si>
    <t>N° ORE A DISPOSIZIONE</t>
  </si>
  <si>
    <t>N° BUCHI NELL'ORARIO DI SERVIZIO SUPERIORE ALLE 3H SU BASE SETTIMANALE</t>
  </si>
  <si>
    <t>N°  BUCHI</t>
  </si>
  <si>
    <t>PRELEVAMENTO AVANZI DESTINATI A FLESSIBILITA'</t>
  </si>
  <si>
    <t>di cui 1.625,64 avanzi 2007e 3.182,00 prelevato da avanzi generali</t>
  </si>
  <si>
    <t xml:space="preserve">USCITE ISTITUTO </t>
  </si>
  <si>
    <t>MERATI ELISABETTA (Supporto organizzativo attività Sc. Sec.)</t>
  </si>
  <si>
    <t>COSTO    15,91</t>
  </si>
  <si>
    <t xml:space="preserve">FLESSIBILITA' importo tabellare </t>
  </si>
  <si>
    <t>ALLEGATO 5</t>
  </si>
  <si>
    <t>FLESSIBILITA'  2007/2008</t>
  </si>
  <si>
    <t>n.ore svolte/ore totale ]*200</t>
  </si>
  <si>
    <t>N. COMPETENZE</t>
  </si>
  <si>
    <t xml:space="preserve">della giornata compresi i rientri per la programmazione. </t>
  </si>
  <si>
    <t xml:space="preserve">Sono buchi anche le interruzioni mensa </t>
  </si>
  <si>
    <t>(es.:orario 8,30-12,30 e 14,30-16,30)</t>
  </si>
  <si>
    <t xml:space="preserve">Francese in 2^A e Francese in 3^B le "competenze" da contare </t>
  </si>
  <si>
    <t>sono 2 perché devo programmare attività diverse. Invece se</t>
  </si>
  <si>
    <t>faccio Francese in 2^A e in 2^B ne devo contare una sola perché</t>
  </si>
  <si>
    <t>è presumibile che la programmazione del lavoro sia una sola.</t>
  </si>
  <si>
    <r>
      <t>Competenze</t>
    </r>
    <r>
      <rPr>
        <sz val="10"/>
        <rFont val="Arial"/>
        <family val="2"/>
      </rPr>
      <t>: ogni "Materia" da programmare (es.: se faccio</t>
    </r>
  </si>
  <si>
    <r>
      <t>Buchi</t>
    </r>
    <r>
      <rPr>
        <sz val="10"/>
        <rFont val="Arial"/>
        <family val="2"/>
      </rPr>
      <t>: qualsiasi interruzione dell'attività didattica nel corso</t>
    </r>
  </si>
  <si>
    <t>tot punti/punti totali*214</t>
  </si>
  <si>
    <t>oltre 6</t>
  </si>
  <si>
    <t>2 o più  ore buche</t>
  </si>
  <si>
    <t>multimedialità (Arizzi - Funzione Strumentale)</t>
  </si>
  <si>
    <t>6 H x 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</si>
</sst>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1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4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3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5" xfId="0" applyFont="1" applyBorder="1" applyAlignment="1">
      <alignment/>
    </xf>
    <xf numFmtId="4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7" xfId="0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0" fontId="2" fillId="0" borderId="2" xfId="0" applyFont="1" applyFill="1" applyBorder="1" applyAlignment="1">
      <alignment/>
    </xf>
    <xf numFmtId="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7" xfId="0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0" fontId="0" fillId="0" borderId="15" xfId="0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8" fillId="0" borderId="13" xfId="0" applyFont="1" applyBorder="1" applyAlignment="1">
      <alignment/>
    </xf>
    <xf numFmtId="0" fontId="0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21" xfId="0" applyNumberFormat="1" applyBorder="1" applyAlignment="1">
      <alignment/>
    </xf>
    <xf numFmtId="0" fontId="0" fillId="2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0" fillId="0" borderId="23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4" fontId="2" fillId="0" borderId="24" xfId="0" applyNumberFormat="1" applyFont="1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0" fillId="0" borderId="6" xfId="0" applyNumberFormat="1" applyBorder="1" applyAlignment="1">
      <alignment horizontal="right"/>
    </xf>
    <xf numFmtId="0" fontId="2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7" xfId="0" applyFont="1" applyBorder="1" applyAlignment="1">
      <alignment/>
    </xf>
    <xf numFmtId="4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7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0" fillId="0" borderId="1" xfId="0" applyNumberFormat="1" applyBorder="1" applyAlignment="1">
      <alignment horizontal="center"/>
    </xf>
    <xf numFmtId="2" fontId="4" fillId="0" borderId="2" xfId="0" applyNumberFormat="1" applyFont="1" applyBorder="1" applyAlignment="1">
      <alignment/>
    </xf>
    <xf numFmtId="0" fontId="6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3" fontId="1" fillId="0" borderId="23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0" fillId="0" borderId="29" xfId="0" applyBorder="1" applyAlignment="1">
      <alignment/>
    </xf>
    <xf numFmtId="4" fontId="2" fillId="0" borderId="1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30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31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32" xfId="0" applyFont="1" applyBorder="1" applyAlignment="1">
      <alignment/>
    </xf>
    <xf numFmtId="3" fontId="0" fillId="0" borderId="33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1" fillId="0" borderId="11" xfId="0" applyFont="1" applyBorder="1" applyAlignment="1">
      <alignment vertical="justify" wrapText="1"/>
    </xf>
    <xf numFmtId="0" fontId="0" fillId="0" borderId="12" xfId="0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tabSelected="1" zoomScale="75" zoomScaleNormal="75" zoomScaleSheetLayoutView="75" workbookViewId="0" topLeftCell="A114">
      <selection activeCell="D154" sqref="D154"/>
    </sheetView>
  </sheetViews>
  <sheetFormatPr defaultColWidth="9.140625" defaultRowHeight="12.75"/>
  <cols>
    <col min="1" max="1" width="52.57421875" style="0" customWidth="1"/>
    <col min="2" max="2" width="24.421875" style="13" bestFit="1" customWidth="1"/>
    <col min="3" max="3" width="14.7109375" style="23" bestFit="1" customWidth="1"/>
    <col min="4" max="4" width="38.421875" style="13" customWidth="1"/>
  </cols>
  <sheetData>
    <row r="1" spans="1:5" ht="23.25">
      <c r="A1" s="4" t="s">
        <v>103</v>
      </c>
      <c r="C1" s="22" t="s">
        <v>49</v>
      </c>
      <c r="E1" s="10"/>
    </row>
    <row r="2" ht="23.25">
      <c r="A2" s="4"/>
    </row>
    <row r="3" ht="23.25">
      <c r="A3" s="4" t="s">
        <v>56</v>
      </c>
    </row>
    <row r="4" ht="18.75" thickBot="1">
      <c r="A4" s="1"/>
    </row>
    <row r="5" spans="1:4" ht="18.75" thickTop="1">
      <c r="A5" s="50" t="s">
        <v>104</v>
      </c>
      <c r="B5" s="51"/>
      <c r="C5" s="52" t="s">
        <v>0</v>
      </c>
      <c r="D5" s="53">
        <v>69178.87</v>
      </c>
    </row>
    <row r="6" spans="1:4" ht="18">
      <c r="A6" s="54"/>
      <c r="B6" s="14"/>
      <c r="C6" s="24"/>
      <c r="D6" s="55"/>
    </row>
    <row r="7" spans="1:4" ht="18">
      <c r="A7" s="54" t="s">
        <v>105</v>
      </c>
      <c r="B7" s="14"/>
      <c r="C7" s="24"/>
      <c r="D7" s="55">
        <v>57829.22</v>
      </c>
    </row>
    <row r="8" spans="1:4" ht="18">
      <c r="A8" s="54"/>
      <c r="B8" s="14"/>
      <c r="C8" s="24"/>
      <c r="D8" s="55"/>
    </row>
    <row r="9" spans="1:4" ht="18">
      <c r="A9" s="54" t="s">
        <v>7</v>
      </c>
      <c r="B9" s="14"/>
      <c r="C9" s="24"/>
      <c r="D9" s="55">
        <f>D5+D7</f>
        <v>127008.09</v>
      </c>
    </row>
    <row r="10" spans="1:4" ht="18">
      <c r="A10" s="54"/>
      <c r="B10" s="14"/>
      <c r="C10" s="24"/>
      <c r="D10" s="55"/>
    </row>
    <row r="11" spans="1:4" ht="18">
      <c r="A11" s="54" t="s">
        <v>61</v>
      </c>
      <c r="B11" s="14"/>
      <c r="C11" s="24"/>
      <c r="D11" s="55">
        <f>D202</f>
        <v>82172.19</v>
      </c>
    </row>
    <row r="12" spans="1:4" ht="18">
      <c r="A12" s="54"/>
      <c r="B12" s="14"/>
      <c r="C12" s="24"/>
      <c r="D12" s="55"/>
    </row>
    <row r="13" spans="1:4" ht="18">
      <c r="A13" s="54" t="s">
        <v>14</v>
      </c>
      <c r="B13" s="14"/>
      <c r="C13" s="24" t="s">
        <v>0</v>
      </c>
      <c r="D13" s="55">
        <f>D9-D202</f>
        <v>44835.899999999994</v>
      </c>
    </row>
    <row r="14" spans="1:4" ht="13.5" thickBot="1">
      <c r="A14" s="56"/>
      <c r="B14" s="57"/>
      <c r="C14" s="58"/>
      <c r="D14" s="59"/>
    </row>
    <row r="15" ht="14.25" thickBot="1" thickTop="1"/>
    <row r="16" spans="1:4" ht="24" thickTop="1">
      <c r="A16" s="60" t="s">
        <v>1</v>
      </c>
      <c r="B16" s="61"/>
      <c r="C16" s="62"/>
      <c r="D16" s="63"/>
    </row>
    <row r="17" spans="1:4" ht="12.75">
      <c r="A17" s="64"/>
      <c r="B17" s="16"/>
      <c r="C17" s="26"/>
      <c r="D17" s="65"/>
    </row>
    <row r="18" spans="1:4" ht="12.75">
      <c r="A18" s="66" t="s">
        <v>2</v>
      </c>
      <c r="B18" s="15"/>
      <c r="C18" s="105" t="s">
        <v>4</v>
      </c>
      <c r="D18" s="75" t="s">
        <v>179</v>
      </c>
    </row>
    <row r="19" spans="1:4" ht="9.75" customHeight="1">
      <c r="A19" s="68"/>
      <c r="B19" s="15"/>
      <c r="C19" s="25"/>
      <c r="D19" s="74"/>
    </row>
    <row r="20" spans="1:4" ht="12.75">
      <c r="A20" s="69" t="s">
        <v>3</v>
      </c>
      <c r="B20" s="15"/>
      <c r="C20" s="25">
        <v>200</v>
      </c>
      <c r="D20" s="67">
        <f>C20*15.91</f>
        <v>3182</v>
      </c>
    </row>
    <row r="21" spans="1:4" ht="12.75">
      <c r="A21" s="69" t="s">
        <v>30</v>
      </c>
      <c r="B21" s="15"/>
      <c r="C21" s="25">
        <v>70</v>
      </c>
      <c r="D21" s="67">
        <f aca="true" t="shared" si="0" ref="D21:D152">C21*15.91</f>
        <v>1113.7</v>
      </c>
    </row>
    <row r="22" spans="1:4" ht="12.75">
      <c r="A22" s="70" t="s">
        <v>178</v>
      </c>
      <c r="B22" s="15"/>
      <c r="C22" s="25">
        <v>50</v>
      </c>
      <c r="D22" s="67">
        <f t="shared" si="0"/>
        <v>795.5</v>
      </c>
    </row>
    <row r="23" spans="1:4" ht="9.75" customHeight="1">
      <c r="A23" s="71"/>
      <c r="B23" s="16"/>
      <c r="C23" s="26"/>
      <c r="D23" s="65"/>
    </row>
    <row r="24" spans="1:4" ht="12.75">
      <c r="A24" s="72" t="s">
        <v>8</v>
      </c>
      <c r="B24" s="15"/>
      <c r="C24" s="25"/>
      <c r="D24" s="67">
        <f t="shared" si="0"/>
        <v>0</v>
      </c>
    </row>
    <row r="25" spans="1:4" ht="12.75">
      <c r="A25" s="69" t="s">
        <v>26</v>
      </c>
      <c r="B25" s="15"/>
      <c r="C25" s="25">
        <v>50</v>
      </c>
      <c r="D25" s="67">
        <f t="shared" si="0"/>
        <v>795.5</v>
      </c>
    </row>
    <row r="26" spans="1:4" ht="12.75">
      <c r="A26" s="69" t="s">
        <v>27</v>
      </c>
      <c r="B26" s="15"/>
      <c r="C26" s="25">
        <v>60</v>
      </c>
      <c r="D26" s="67">
        <f t="shared" si="0"/>
        <v>954.6</v>
      </c>
    </row>
    <row r="27" spans="1:4" ht="12.75">
      <c r="A27" s="69" t="s">
        <v>89</v>
      </c>
      <c r="B27" s="15"/>
      <c r="C27" s="25">
        <v>60</v>
      </c>
      <c r="D27" s="67">
        <f t="shared" si="0"/>
        <v>954.6</v>
      </c>
    </row>
    <row r="28" spans="1:4" ht="12.75">
      <c r="A28" s="69" t="s">
        <v>28</v>
      </c>
      <c r="B28" s="15"/>
      <c r="C28" s="25">
        <v>60</v>
      </c>
      <c r="D28" s="67">
        <f t="shared" si="0"/>
        <v>954.6</v>
      </c>
    </row>
    <row r="29" spans="1:4" ht="12.75">
      <c r="A29" s="69" t="s">
        <v>29</v>
      </c>
      <c r="B29" s="15"/>
      <c r="C29" s="25">
        <v>70</v>
      </c>
      <c r="D29" s="67">
        <f t="shared" si="0"/>
        <v>1113.7</v>
      </c>
    </row>
    <row r="30" spans="1:4" ht="12.75">
      <c r="A30" s="69" t="s">
        <v>63</v>
      </c>
      <c r="B30" s="15"/>
      <c r="C30" s="25">
        <v>70</v>
      </c>
      <c r="D30" s="67">
        <f t="shared" si="0"/>
        <v>1113.7</v>
      </c>
    </row>
    <row r="31" spans="1:4" ht="9.75" customHeight="1">
      <c r="A31" s="71"/>
      <c r="B31" s="16"/>
      <c r="C31" s="26"/>
      <c r="D31" s="65"/>
    </row>
    <row r="32" spans="1:4" ht="12.75">
      <c r="A32" s="72" t="s">
        <v>45</v>
      </c>
      <c r="B32" s="15"/>
      <c r="C32" s="25"/>
      <c r="D32" s="67"/>
    </row>
    <row r="33" spans="1:4" ht="12.75">
      <c r="A33" s="69" t="s">
        <v>3</v>
      </c>
      <c r="B33" s="15"/>
      <c r="C33" s="25">
        <v>10</v>
      </c>
      <c r="D33" s="67">
        <f t="shared" si="0"/>
        <v>159.1</v>
      </c>
    </row>
    <row r="34" spans="1:4" ht="9.75" customHeight="1">
      <c r="A34" s="71"/>
      <c r="B34" s="16"/>
      <c r="C34" s="26"/>
      <c r="D34" s="65"/>
    </row>
    <row r="35" spans="1:4" ht="12.75">
      <c r="A35" s="72" t="s">
        <v>53</v>
      </c>
      <c r="B35" s="15"/>
      <c r="C35" s="25"/>
      <c r="D35" s="67"/>
    </row>
    <row r="36" spans="1:4" ht="12.75">
      <c r="A36" s="69" t="s">
        <v>62</v>
      </c>
      <c r="B36" s="86"/>
      <c r="C36" s="25">
        <v>20</v>
      </c>
      <c r="D36" s="67">
        <f t="shared" si="0"/>
        <v>318.2</v>
      </c>
    </row>
    <row r="37" spans="1:4" ht="9.75" customHeight="1">
      <c r="A37" s="85"/>
      <c r="B37" s="88"/>
      <c r="C37" s="26"/>
      <c r="D37" s="65"/>
    </row>
    <row r="38" spans="1:4" ht="12.75">
      <c r="A38" s="72" t="s">
        <v>25</v>
      </c>
      <c r="B38" s="89"/>
      <c r="C38" s="25"/>
      <c r="D38" s="67"/>
    </row>
    <row r="39" spans="1:4" ht="12.75">
      <c r="A39" s="69" t="s">
        <v>109</v>
      </c>
      <c r="B39" s="15"/>
      <c r="C39" s="25">
        <v>30</v>
      </c>
      <c r="D39" s="67">
        <f t="shared" si="0"/>
        <v>477.3</v>
      </c>
    </row>
    <row r="40" spans="1:4" ht="12.75">
      <c r="A40" s="69" t="s">
        <v>106</v>
      </c>
      <c r="B40" s="15"/>
      <c r="C40" s="25">
        <v>20</v>
      </c>
      <c r="D40" s="67">
        <f t="shared" si="0"/>
        <v>318.2</v>
      </c>
    </row>
    <row r="41" spans="1:4" ht="12.75">
      <c r="A41" s="69" t="s">
        <v>107</v>
      </c>
      <c r="B41" s="86"/>
      <c r="C41" s="25">
        <v>20</v>
      </c>
      <c r="D41" s="67">
        <f t="shared" si="0"/>
        <v>318.2</v>
      </c>
    </row>
    <row r="42" spans="1:4" ht="9.75" customHeight="1">
      <c r="A42" s="85"/>
      <c r="B42" s="88"/>
      <c r="C42" s="26"/>
      <c r="D42" s="65"/>
    </row>
    <row r="43" spans="1:4" ht="12.75">
      <c r="A43" s="72" t="s">
        <v>22</v>
      </c>
      <c r="B43" s="87"/>
      <c r="C43" s="25"/>
      <c r="D43" s="67">
        <f t="shared" si="0"/>
        <v>0</v>
      </c>
    </row>
    <row r="44" spans="1:4" ht="12.75">
      <c r="A44" s="69" t="s">
        <v>110</v>
      </c>
      <c r="B44" s="15"/>
      <c r="C44" s="25">
        <v>18</v>
      </c>
      <c r="D44" s="67">
        <f t="shared" si="0"/>
        <v>286.38</v>
      </c>
    </row>
    <row r="45" spans="1:4" ht="12.75">
      <c r="A45" s="70" t="s">
        <v>122</v>
      </c>
      <c r="B45" s="15"/>
      <c r="C45" s="25">
        <v>10</v>
      </c>
      <c r="D45" s="67">
        <f t="shared" si="0"/>
        <v>159.1</v>
      </c>
    </row>
    <row r="46" spans="1:4" ht="12.75">
      <c r="A46" s="69" t="s">
        <v>108</v>
      </c>
      <c r="B46" s="15"/>
      <c r="C46" s="25">
        <v>20</v>
      </c>
      <c r="D46" s="67">
        <f t="shared" si="0"/>
        <v>318.2</v>
      </c>
    </row>
    <row r="47" spans="1:4" ht="12.75">
      <c r="A47" s="69" t="s">
        <v>120</v>
      </c>
      <c r="B47" s="15"/>
      <c r="C47" s="25">
        <v>5</v>
      </c>
      <c r="D47" s="67">
        <f t="shared" si="0"/>
        <v>79.55</v>
      </c>
    </row>
    <row r="48" spans="1:4" ht="12.75">
      <c r="A48" s="69" t="s">
        <v>121</v>
      </c>
      <c r="B48" s="86" t="s">
        <v>11</v>
      </c>
      <c r="C48" s="91">
        <v>10</v>
      </c>
      <c r="D48" s="67">
        <f t="shared" si="0"/>
        <v>159.1</v>
      </c>
    </row>
    <row r="49" spans="1:4" ht="9.75" customHeight="1">
      <c r="A49" s="85"/>
      <c r="B49" s="88"/>
      <c r="C49" s="93"/>
      <c r="D49" s="90"/>
    </row>
    <row r="50" spans="1:4" ht="12.75">
      <c r="A50" s="72" t="s">
        <v>21</v>
      </c>
      <c r="B50" s="87"/>
      <c r="C50" s="92"/>
      <c r="D50" s="67"/>
    </row>
    <row r="51" spans="1:4" ht="12.75">
      <c r="A51" s="69" t="s">
        <v>197</v>
      </c>
      <c r="B51" s="15"/>
      <c r="C51" s="25"/>
      <c r="D51" s="67">
        <f t="shared" si="0"/>
        <v>0</v>
      </c>
    </row>
    <row r="52" spans="1:4" ht="12.75">
      <c r="A52" s="69" t="s">
        <v>123</v>
      </c>
      <c r="B52" s="15"/>
      <c r="C52" s="25">
        <v>10</v>
      </c>
      <c r="D52" s="67">
        <f t="shared" si="0"/>
        <v>159.1</v>
      </c>
    </row>
    <row r="53" spans="1:4" ht="12.75">
      <c r="A53" s="69" t="s">
        <v>125</v>
      </c>
      <c r="B53" s="15"/>
      <c r="C53" s="25">
        <v>10</v>
      </c>
      <c r="D53" s="67">
        <f t="shared" si="0"/>
        <v>159.1</v>
      </c>
    </row>
    <row r="54" spans="1:4" ht="12.75">
      <c r="A54" s="69" t="s">
        <v>111</v>
      </c>
      <c r="B54" s="16"/>
      <c r="C54" s="25">
        <v>20</v>
      </c>
      <c r="D54" s="67">
        <f t="shared" si="0"/>
        <v>318.2</v>
      </c>
    </row>
    <row r="55" spans="1:4" ht="12.75">
      <c r="A55" s="69" t="s">
        <v>124</v>
      </c>
      <c r="B55" s="86"/>
      <c r="C55" s="91">
        <v>10</v>
      </c>
      <c r="D55" s="67">
        <f t="shared" si="0"/>
        <v>159.1</v>
      </c>
    </row>
    <row r="56" spans="1:4" ht="9.75" customHeight="1">
      <c r="A56" s="85"/>
      <c r="B56" s="88"/>
      <c r="C56" s="93"/>
      <c r="D56" s="90"/>
    </row>
    <row r="57" spans="1:4" ht="12.75">
      <c r="A57" s="72" t="s">
        <v>24</v>
      </c>
      <c r="B57" s="87" t="s">
        <v>11</v>
      </c>
      <c r="C57" s="92" t="s">
        <v>11</v>
      </c>
      <c r="D57" s="67" t="s">
        <v>11</v>
      </c>
    </row>
    <row r="58" spans="1:4" ht="12.75">
      <c r="A58" s="70" t="s">
        <v>160</v>
      </c>
      <c r="B58" s="15"/>
      <c r="C58" s="25">
        <v>9</v>
      </c>
      <c r="D58" s="67">
        <f t="shared" si="0"/>
        <v>143.19</v>
      </c>
    </row>
    <row r="59" spans="1:4" ht="12.75">
      <c r="A59" s="69" t="s">
        <v>112</v>
      </c>
      <c r="B59" s="15"/>
      <c r="C59" s="25">
        <v>9</v>
      </c>
      <c r="D59" s="67">
        <f t="shared" si="0"/>
        <v>143.19</v>
      </c>
    </row>
    <row r="60" spans="1:4" ht="12.75">
      <c r="A60" s="69" t="s">
        <v>113</v>
      </c>
      <c r="B60" s="15"/>
      <c r="C60" s="25">
        <v>20</v>
      </c>
      <c r="D60" s="67">
        <f t="shared" si="0"/>
        <v>318.2</v>
      </c>
    </row>
    <row r="61" spans="1:4" ht="12.75">
      <c r="A61" s="69" t="s">
        <v>114</v>
      </c>
      <c r="B61" s="86"/>
      <c r="C61" s="91">
        <v>10</v>
      </c>
      <c r="D61" s="67">
        <f t="shared" si="0"/>
        <v>159.1</v>
      </c>
    </row>
    <row r="62" spans="1:4" ht="9.75" customHeight="1">
      <c r="A62" s="85"/>
      <c r="B62" s="88"/>
      <c r="C62" s="93"/>
      <c r="D62" s="65"/>
    </row>
    <row r="63" spans="1:4" ht="12.75">
      <c r="A63" s="72" t="s">
        <v>23</v>
      </c>
      <c r="B63" s="87"/>
      <c r="C63" s="92"/>
      <c r="D63" s="67"/>
    </row>
    <row r="64" spans="1:4" ht="12.75">
      <c r="A64" s="70" t="s">
        <v>116</v>
      </c>
      <c r="B64" s="15"/>
      <c r="C64" s="25">
        <v>5</v>
      </c>
      <c r="D64" s="67">
        <f t="shared" si="0"/>
        <v>79.55</v>
      </c>
    </row>
    <row r="65" spans="1:4" ht="12.75">
      <c r="A65" s="69" t="s">
        <v>115</v>
      </c>
      <c r="B65" s="15"/>
      <c r="C65" s="25">
        <v>9</v>
      </c>
      <c r="D65" s="67">
        <f t="shared" si="0"/>
        <v>143.19</v>
      </c>
    </row>
    <row r="66" spans="1:4" ht="12.75">
      <c r="A66" s="69" t="s">
        <v>118</v>
      </c>
      <c r="B66" s="15"/>
      <c r="C66" s="25">
        <v>10</v>
      </c>
      <c r="D66" s="67">
        <f t="shared" si="0"/>
        <v>159.1</v>
      </c>
    </row>
    <row r="67" spans="1:4" ht="12.75">
      <c r="A67" s="69" t="s">
        <v>117</v>
      </c>
      <c r="B67" s="15"/>
      <c r="C67" s="25">
        <v>5</v>
      </c>
      <c r="D67" s="67">
        <f t="shared" si="0"/>
        <v>79.55</v>
      </c>
    </row>
    <row r="68" spans="1:4" ht="12.75">
      <c r="A68" s="69" t="s">
        <v>119</v>
      </c>
      <c r="B68" s="86"/>
      <c r="C68" s="91">
        <v>10</v>
      </c>
      <c r="D68" s="67">
        <f t="shared" si="0"/>
        <v>159.1</v>
      </c>
    </row>
    <row r="69" spans="1:4" ht="9.75" customHeight="1">
      <c r="A69" s="85"/>
      <c r="B69" s="88"/>
      <c r="C69" s="93"/>
      <c r="D69" s="90"/>
    </row>
    <row r="70" spans="1:4" ht="12.75">
      <c r="A70" s="72" t="s">
        <v>85</v>
      </c>
      <c r="B70" s="87"/>
      <c r="C70" s="92"/>
      <c r="D70" s="67"/>
    </row>
    <row r="71" spans="1:4" ht="12.75">
      <c r="A71" s="69" t="s">
        <v>126</v>
      </c>
      <c r="B71" s="15"/>
      <c r="C71" s="25">
        <v>12</v>
      </c>
      <c r="D71" s="67">
        <f t="shared" si="0"/>
        <v>190.92000000000002</v>
      </c>
    </row>
    <row r="72" spans="1:4" ht="12.75">
      <c r="A72" s="70" t="s">
        <v>127</v>
      </c>
      <c r="B72" s="15"/>
      <c r="C72" s="25">
        <v>10</v>
      </c>
      <c r="D72" s="67">
        <f t="shared" si="0"/>
        <v>159.1</v>
      </c>
    </row>
    <row r="73" spans="1:4" ht="12.75">
      <c r="A73" s="69" t="s">
        <v>129</v>
      </c>
      <c r="B73" s="15" t="s">
        <v>11</v>
      </c>
      <c r="C73" s="25">
        <v>10</v>
      </c>
      <c r="D73" s="67">
        <f t="shared" si="0"/>
        <v>159.1</v>
      </c>
    </row>
    <row r="74" spans="1:4" ht="12.75">
      <c r="A74" s="69" t="s">
        <v>128</v>
      </c>
      <c r="B74" s="15"/>
      <c r="C74" s="25">
        <v>6</v>
      </c>
      <c r="D74" s="67">
        <f>C74*15.91</f>
        <v>95.46000000000001</v>
      </c>
    </row>
    <row r="75" spans="1:4" ht="13.5" thickBot="1">
      <c r="A75" s="73" t="s">
        <v>130</v>
      </c>
      <c r="B75" s="57"/>
      <c r="C75" s="58">
        <v>10</v>
      </c>
      <c r="D75" s="59">
        <f>C75*15.91</f>
        <v>159.1</v>
      </c>
    </row>
    <row r="76" ht="13.5" thickTop="1"/>
    <row r="78" spans="1:4" ht="13.5" thickBot="1">
      <c r="A78" s="9"/>
      <c r="B78" s="16"/>
      <c r="C78" s="26"/>
      <c r="D78" s="16"/>
    </row>
    <row r="79" spans="1:4" ht="13.5" thickTop="1">
      <c r="A79" s="76" t="s">
        <v>46</v>
      </c>
      <c r="B79" s="77"/>
      <c r="C79" s="78"/>
      <c r="D79" s="79"/>
    </row>
    <row r="80" spans="1:4" ht="12.75">
      <c r="A80" s="69" t="s">
        <v>84</v>
      </c>
      <c r="B80" s="15" t="s">
        <v>142</v>
      </c>
      <c r="C80" s="25">
        <v>45</v>
      </c>
      <c r="D80" s="67">
        <f t="shared" si="0"/>
        <v>715.95</v>
      </c>
    </row>
    <row r="81" spans="1:4" ht="12.75">
      <c r="A81" s="71"/>
      <c r="B81" s="16"/>
      <c r="C81" s="26"/>
      <c r="D81" s="65"/>
    </row>
    <row r="82" spans="1:4" ht="12.75">
      <c r="A82" s="72" t="s">
        <v>9</v>
      </c>
      <c r="B82" s="15"/>
      <c r="C82" s="25"/>
      <c r="D82" s="67">
        <f t="shared" si="0"/>
        <v>0</v>
      </c>
    </row>
    <row r="83" spans="1:4" ht="12.75">
      <c r="A83" s="69" t="s">
        <v>30</v>
      </c>
      <c r="B83" s="15"/>
      <c r="C83" s="25">
        <v>70</v>
      </c>
      <c r="D83" s="67">
        <f t="shared" si="0"/>
        <v>1113.7</v>
      </c>
    </row>
    <row r="84" spans="1:4" ht="12.75">
      <c r="A84" s="71"/>
      <c r="B84" s="16"/>
      <c r="C84" s="26"/>
      <c r="D84" s="65"/>
    </row>
    <row r="85" spans="1:4" ht="12.75">
      <c r="A85" s="72" t="s">
        <v>10</v>
      </c>
      <c r="B85" s="15"/>
      <c r="C85" s="25"/>
      <c r="D85" s="67">
        <f t="shared" si="0"/>
        <v>0</v>
      </c>
    </row>
    <row r="86" spans="1:4" ht="12.75">
      <c r="A86" s="70" t="s">
        <v>6</v>
      </c>
      <c r="B86" s="15"/>
      <c r="C86" s="25">
        <v>20</v>
      </c>
      <c r="D86" s="67">
        <f t="shared" si="0"/>
        <v>318.2</v>
      </c>
    </row>
    <row r="87" spans="1:4" ht="12.75">
      <c r="A87" s="70" t="s">
        <v>63</v>
      </c>
      <c r="B87" s="15"/>
      <c r="C87" s="25">
        <v>20</v>
      </c>
      <c r="D87" s="67">
        <f t="shared" si="0"/>
        <v>318.2</v>
      </c>
    </row>
    <row r="88" spans="1:4" ht="12.75">
      <c r="A88" s="80"/>
      <c r="B88" s="16"/>
      <c r="C88" s="26"/>
      <c r="D88" s="65"/>
    </row>
    <row r="89" spans="1:4" ht="12.75">
      <c r="A89" s="72" t="s">
        <v>166</v>
      </c>
      <c r="B89" s="15"/>
      <c r="C89" s="25"/>
      <c r="D89" s="67"/>
    </row>
    <row r="90" spans="1:4" ht="12.75">
      <c r="A90" s="70" t="s">
        <v>30</v>
      </c>
      <c r="B90" s="15"/>
      <c r="C90" s="25">
        <v>8</v>
      </c>
      <c r="D90" s="67">
        <f t="shared" si="0"/>
        <v>127.28</v>
      </c>
    </row>
    <row r="91" spans="1:4" ht="12.75">
      <c r="A91" s="70" t="s">
        <v>82</v>
      </c>
      <c r="B91" s="15"/>
      <c r="C91" s="25">
        <v>8</v>
      </c>
      <c r="D91" s="67">
        <f t="shared" si="0"/>
        <v>127.28</v>
      </c>
    </row>
    <row r="92" spans="1:4" ht="12.75">
      <c r="A92" s="70" t="s">
        <v>131</v>
      </c>
      <c r="B92" s="15"/>
      <c r="C92" s="25">
        <v>8</v>
      </c>
      <c r="D92" s="67">
        <f t="shared" si="0"/>
        <v>127.28</v>
      </c>
    </row>
    <row r="93" spans="1:4" ht="12.75">
      <c r="A93" s="70" t="s">
        <v>68</v>
      </c>
      <c r="B93" s="15"/>
      <c r="C93" s="25">
        <v>8</v>
      </c>
      <c r="D93" s="67">
        <f t="shared" si="0"/>
        <v>127.28</v>
      </c>
    </row>
    <row r="94" spans="1:4" ht="12.75">
      <c r="A94" s="70" t="s">
        <v>76</v>
      </c>
      <c r="B94" s="15"/>
      <c r="C94" s="25">
        <v>8</v>
      </c>
      <c r="D94" s="67">
        <f t="shared" si="0"/>
        <v>127.28</v>
      </c>
    </row>
    <row r="95" spans="1:4" ht="12.75">
      <c r="A95" s="70" t="s">
        <v>69</v>
      </c>
      <c r="B95" s="15" t="s">
        <v>11</v>
      </c>
      <c r="C95" s="25">
        <v>8</v>
      </c>
      <c r="D95" s="67">
        <f t="shared" si="0"/>
        <v>127.28</v>
      </c>
    </row>
    <row r="96" spans="1:4" ht="12.75">
      <c r="A96" s="70" t="s">
        <v>70</v>
      </c>
      <c r="B96" s="15"/>
      <c r="C96" s="25">
        <v>8</v>
      </c>
      <c r="D96" s="67">
        <f t="shared" si="0"/>
        <v>127.28</v>
      </c>
    </row>
    <row r="97" spans="1:4" ht="12.75">
      <c r="A97" s="70" t="s">
        <v>134</v>
      </c>
      <c r="B97" s="15"/>
      <c r="C97" s="25">
        <v>8</v>
      </c>
      <c r="D97" s="67">
        <f t="shared" si="0"/>
        <v>127.28</v>
      </c>
    </row>
    <row r="98" spans="1:4" ht="12.75">
      <c r="A98" s="70" t="s">
        <v>65</v>
      </c>
      <c r="B98" s="15"/>
      <c r="C98" s="25">
        <v>8</v>
      </c>
      <c r="D98" s="67">
        <f t="shared" si="0"/>
        <v>127.28</v>
      </c>
    </row>
    <row r="99" spans="1:4" ht="12.75">
      <c r="A99" s="70" t="s">
        <v>80</v>
      </c>
      <c r="B99" s="15"/>
      <c r="C99" s="25">
        <v>8</v>
      </c>
      <c r="D99" s="67">
        <f t="shared" si="0"/>
        <v>127.28</v>
      </c>
    </row>
    <row r="100" spans="1:4" ht="12.75">
      <c r="A100" s="70" t="s">
        <v>78</v>
      </c>
      <c r="B100" s="15"/>
      <c r="C100" s="25">
        <v>8</v>
      </c>
      <c r="D100" s="67">
        <f t="shared" si="0"/>
        <v>127.28</v>
      </c>
    </row>
    <row r="101" spans="1:4" ht="12.75">
      <c r="A101" s="70" t="s">
        <v>6</v>
      </c>
      <c r="B101" s="15"/>
      <c r="C101" s="25">
        <v>8</v>
      </c>
      <c r="D101" s="67">
        <f t="shared" si="0"/>
        <v>127.28</v>
      </c>
    </row>
    <row r="102" spans="1:4" ht="12.75">
      <c r="A102" s="70" t="s">
        <v>133</v>
      </c>
      <c r="B102" s="15"/>
      <c r="C102" s="25">
        <v>8</v>
      </c>
      <c r="D102" s="67">
        <f t="shared" si="0"/>
        <v>127.28</v>
      </c>
    </row>
    <row r="103" spans="1:4" ht="12.75">
      <c r="A103" s="70" t="s">
        <v>132</v>
      </c>
      <c r="B103" s="15"/>
      <c r="C103" s="25">
        <v>8</v>
      </c>
      <c r="D103" s="67">
        <f t="shared" si="0"/>
        <v>127.28</v>
      </c>
    </row>
    <row r="104" spans="1:4" ht="12.75">
      <c r="A104" s="70" t="s">
        <v>81</v>
      </c>
      <c r="B104" s="15"/>
      <c r="C104" s="25">
        <v>8</v>
      </c>
      <c r="D104" s="67">
        <f t="shared" si="0"/>
        <v>127.28</v>
      </c>
    </row>
    <row r="105" spans="1:4" ht="12.75">
      <c r="A105" s="70" t="s">
        <v>63</v>
      </c>
      <c r="B105" s="15"/>
      <c r="C105" s="25">
        <v>8</v>
      </c>
      <c r="D105" s="67">
        <f t="shared" si="0"/>
        <v>127.28</v>
      </c>
    </row>
    <row r="106" spans="1:4" ht="12.75">
      <c r="A106" s="70" t="s">
        <v>64</v>
      </c>
      <c r="B106" s="15"/>
      <c r="C106" s="25">
        <v>8</v>
      </c>
      <c r="D106" s="67">
        <f t="shared" si="0"/>
        <v>127.28</v>
      </c>
    </row>
    <row r="107" spans="1:4" ht="12.75">
      <c r="A107" s="70" t="s">
        <v>67</v>
      </c>
      <c r="B107" s="86"/>
      <c r="C107" s="91">
        <v>8</v>
      </c>
      <c r="D107" s="67">
        <f t="shared" si="0"/>
        <v>127.28</v>
      </c>
    </row>
    <row r="108" spans="1:4" ht="12.75">
      <c r="A108" s="109" t="s">
        <v>66</v>
      </c>
      <c r="B108" s="15"/>
      <c r="C108" s="25">
        <v>8</v>
      </c>
      <c r="D108" s="90">
        <f t="shared" si="0"/>
        <v>127.28</v>
      </c>
    </row>
    <row r="109" spans="1:4" ht="12.75">
      <c r="A109" s="95"/>
      <c r="B109" s="88"/>
      <c r="C109" s="93"/>
      <c r="D109" s="90"/>
    </row>
    <row r="110" spans="1:4" ht="12.75">
      <c r="A110" s="66" t="s">
        <v>75</v>
      </c>
      <c r="B110" s="87"/>
      <c r="C110" s="92"/>
      <c r="D110" s="67" t="s">
        <v>11</v>
      </c>
    </row>
    <row r="111" spans="1:4" ht="12.75">
      <c r="A111" s="70" t="s">
        <v>30</v>
      </c>
      <c r="B111" s="15"/>
      <c r="C111" s="25">
        <v>6</v>
      </c>
      <c r="D111" s="67">
        <f t="shared" si="0"/>
        <v>95.46000000000001</v>
      </c>
    </row>
    <row r="112" spans="1:4" ht="12.75">
      <c r="A112" s="70" t="s">
        <v>82</v>
      </c>
      <c r="B112" s="15"/>
      <c r="C112" s="25">
        <v>6</v>
      </c>
      <c r="D112" s="67">
        <f t="shared" si="0"/>
        <v>95.46000000000001</v>
      </c>
    </row>
    <row r="113" spans="1:4" ht="12.75">
      <c r="A113" s="70" t="s">
        <v>79</v>
      </c>
      <c r="B113" s="15"/>
      <c r="C113" s="25">
        <v>6</v>
      </c>
      <c r="D113" s="67">
        <f t="shared" si="0"/>
        <v>95.46000000000001</v>
      </c>
    </row>
    <row r="114" spans="1:4" ht="12.75">
      <c r="A114" s="70" t="s">
        <v>131</v>
      </c>
      <c r="B114" s="15"/>
      <c r="C114" s="25">
        <v>6</v>
      </c>
      <c r="D114" s="67">
        <f t="shared" si="0"/>
        <v>95.46000000000001</v>
      </c>
    </row>
    <row r="115" spans="1:4" ht="12.75">
      <c r="A115" s="70" t="s">
        <v>68</v>
      </c>
      <c r="B115" s="15"/>
      <c r="C115" s="25">
        <v>6</v>
      </c>
      <c r="D115" s="67">
        <f t="shared" si="0"/>
        <v>95.46000000000001</v>
      </c>
    </row>
    <row r="116" spans="1:4" ht="12.75">
      <c r="A116" s="70" t="s">
        <v>137</v>
      </c>
      <c r="B116" s="15"/>
      <c r="C116" s="25">
        <v>6</v>
      </c>
      <c r="D116" s="67">
        <f t="shared" si="0"/>
        <v>95.46000000000001</v>
      </c>
    </row>
    <row r="117" spans="1:4" ht="12.75">
      <c r="A117" s="70" t="s">
        <v>135</v>
      </c>
      <c r="B117" s="15"/>
      <c r="C117" s="25">
        <v>6</v>
      </c>
      <c r="D117" s="67">
        <f t="shared" si="0"/>
        <v>95.46000000000001</v>
      </c>
    </row>
    <row r="118" spans="1:4" ht="12.75">
      <c r="A118" s="70" t="s">
        <v>134</v>
      </c>
      <c r="B118" s="15"/>
      <c r="C118" s="25">
        <v>6</v>
      </c>
      <c r="D118" s="67">
        <f t="shared" si="0"/>
        <v>95.46000000000001</v>
      </c>
    </row>
    <row r="119" spans="1:4" ht="12.75">
      <c r="A119" s="70" t="s">
        <v>138</v>
      </c>
      <c r="B119" s="15"/>
      <c r="C119" s="25">
        <v>6</v>
      </c>
      <c r="D119" s="67">
        <f t="shared" si="0"/>
        <v>95.46000000000001</v>
      </c>
    </row>
    <row r="120" spans="1:4" ht="12.75">
      <c r="A120" s="70" t="s">
        <v>77</v>
      </c>
      <c r="B120" s="15"/>
      <c r="C120" s="25">
        <v>6</v>
      </c>
      <c r="D120" s="67">
        <f t="shared" si="0"/>
        <v>95.46000000000001</v>
      </c>
    </row>
    <row r="121" spans="1:4" ht="12.75">
      <c r="A121" s="70" t="s">
        <v>80</v>
      </c>
      <c r="B121" s="15"/>
      <c r="C121" s="25">
        <v>6</v>
      </c>
      <c r="D121" s="67">
        <f t="shared" si="0"/>
        <v>95.46000000000001</v>
      </c>
    </row>
    <row r="122" spans="1:4" ht="12.75">
      <c r="A122" s="70" t="s">
        <v>136</v>
      </c>
      <c r="B122" s="15"/>
      <c r="C122" s="25">
        <v>6</v>
      </c>
      <c r="D122" s="67">
        <f t="shared" si="0"/>
        <v>95.46000000000001</v>
      </c>
    </row>
    <row r="123" spans="1:4" ht="12.75">
      <c r="A123" s="70" t="s">
        <v>133</v>
      </c>
      <c r="B123" s="15"/>
      <c r="C123" s="25">
        <v>6</v>
      </c>
      <c r="D123" s="67">
        <f t="shared" si="0"/>
        <v>95.46000000000001</v>
      </c>
    </row>
    <row r="124" spans="1:4" ht="12.75">
      <c r="A124" s="70" t="s">
        <v>132</v>
      </c>
      <c r="B124" s="15"/>
      <c r="C124" s="25">
        <v>6</v>
      </c>
      <c r="D124" s="67">
        <f t="shared" si="0"/>
        <v>95.46000000000001</v>
      </c>
    </row>
    <row r="125" spans="1:4" ht="12.75">
      <c r="A125" s="70" t="s">
        <v>81</v>
      </c>
      <c r="B125" s="15"/>
      <c r="C125" s="25">
        <v>6</v>
      </c>
      <c r="D125" s="67">
        <f t="shared" si="0"/>
        <v>95.46000000000001</v>
      </c>
    </row>
    <row r="126" spans="1:4" ht="12.75">
      <c r="A126" s="70" t="s">
        <v>63</v>
      </c>
      <c r="B126" s="15"/>
      <c r="C126" s="25">
        <v>6</v>
      </c>
      <c r="D126" s="67">
        <f t="shared" si="0"/>
        <v>95.46000000000001</v>
      </c>
    </row>
    <row r="127" spans="1:4" ht="12.75">
      <c r="A127" s="70" t="s">
        <v>64</v>
      </c>
      <c r="B127" s="15"/>
      <c r="C127" s="25">
        <v>6</v>
      </c>
      <c r="D127" s="67">
        <f t="shared" si="0"/>
        <v>95.46000000000001</v>
      </c>
    </row>
    <row r="128" spans="1:4" ht="12.75">
      <c r="A128" s="70" t="s">
        <v>67</v>
      </c>
      <c r="B128" s="15"/>
      <c r="C128" s="25">
        <v>6</v>
      </c>
      <c r="D128" s="67">
        <f t="shared" si="0"/>
        <v>95.46000000000001</v>
      </c>
    </row>
    <row r="129" spans="1:4" ht="12.75">
      <c r="A129" s="70" t="s">
        <v>66</v>
      </c>
      <c r="B129" s="15"/>
      <c r="C129" s="25">
        <v>6</v>
      </c>
      <c r="D129" s="67">
        <f t="shared" si="0"/>
        <v>95.46000000000001</v>
      </c>
    </row>
    <row r="130" spans="1:4" ht="12.75">
      <c r="A130" s="80"/>
      <c r="B130" s="16"/>
      <c r="C130" s="26"/>
      <c r="D130" s="65"/>
    </row>
    <row r="131" spans="1:4" ht="12.75">
      <c r="A131" s="72" t="s">
        <v>163</v>
      </c>
      <c r="B131" s="15"/>
      <c r="C131" s="25">
        <v>40</v>
      </c>
      <c r="D131" s="67">
        <f t="shared" si="0"/>
        <v>636.4</v>
      </c>
    </row>
    <row r="132" spans="1:4" ht="12.75">
      <c r="A132" s="81"/>
      <c r="B132" s="16"/>
      <c r="C132" s="26"/>
      <c r="D132" s="65"/>
    </row>
    <row r="133" spans="1:4" ht="13.5" thickBot="1">
      <c r="A133" s="82" t="s">
        <v>57</v>
      </c>
      <c r="B133" s="57"/>
      <c r="C133" s="83">
        <f>SUM(C20:C132)</f>
        <v>1499</v>
      </c>
      <c r="D133" s="84">
        <f>SUM(D20:D132)</f>
        <v>23849.08999999997</v>
      </c>
    </row>
    <row r="134" spans="1:4" ht="13.5" thickTop="1">
      <c r="A134" s="8"/>
      <c r="B134" s="16"/>
      <c r="C134" s="41"/>
      <c r="D134" s="16"/>
    </row>
    <row r="135" spans="2:4" ht="12.75">
      <c r="B135" s="11"/>
      <c r="C135" s="42" t="s">
        <v>11</v>
      </c>
      <c r="D135" s="11" t="s">
        <v>11</v>
      </c>
    </row>
    <row r="136" spans="1:4" ht="12.75">
      <c r="A136" s="8"/>
      <c r="B136" s="16"/>
      <c r="C136" s="41"/>
      <c r="D136" s="16"/>
    </row>
    <row r="137" spans="1:4" ht="15.75">
      <c r="A137" s="8"/>
      <c r="B137" s="16"/>
      <c r="C137" s="96" t="s">
        <v>51</v>
      </c>
      <c r="D137" s="16"/>
    </row>
    <row r="138" spans="1:4" ht="9.75" customHeight="1" thickBot="1">
      <c r="A138" s="3"/>
      <c r="C138" s="23" t="s">
        <v>11</v>
      </c>
      <c r="D138" s="13" t="s">
        <v>11</v>
      </c>
    </row>
    <row r="139" spans="1:4" ht="15.75" thickTop="1">
      <c r="A139" s="97" t="s">
        <v>83</v>
      </c>
      <c r="B139" s="107"/>
      <c r="C139" s="108" t="s">
        <v>4</v>
      </c>
      <c r="D139" s="98" t="s">
        <v>156</v>
      </c>
    </row>
    <row r="140" spans="1:4" ht="9.75" customHeight="1">
      <c r="A140" s="119"/>
      <c r="B140" s="88"/>
      <c r="C140" s="93"/>
      <c r="D140" s="90"/>
    </row>
    <row r="141" spans="1:4" ht="12.75">
      <c r="A141" s="70" t="s">
        <v>31</v>
      </c>
      <c r="B141" s="87" t="s">
        <v>86</v>
      </c>
      <c r="C141" s="92">
        <v>98</v>
      </c>
      <c r="D141" s="67">
        <f t="shared" si="0"/>
        <v>1559.18</v>
      </c>
    </row>
    <row r="142" spans="1:4" ht="12.75">
      <c r="A142" s="70" t="s">
        <v>32</v>
      </c>
      <c r="B142" s="15" t="s">
        <v>164</v>
      </c>
      <c r="C142" s="25">
        <v>180</v>
      </c>
      <c r="D142" s="67">
        <f>C142*15.91</f>
        <v>2863.8</v>
      </c>
    </row>
    <row r="143" spans="1:4" ht="12.75">
      <c r="A143" s="70" t="s">
        <v>161</v>
      </c>
      <c r="B143" s="15" t="s">
        <v>139</v>
      </c>
      <c r="C143" s="25">
        <v>24</v>
      </c>
      <c r="D143" s="67">
        <f>C143*15.91</f>
        <v>381.84000000000003</v>
      </c>
    </row>
    <row r="144" spans="1:4" ht="12.75">
      <c r="A144" s="70" t="s">
        <v>34</v>
      </c>
      <c r="B144" s="86" t="s">
        <v>140</v>
      </c>
      <c r="C144" s="91">
        <v>152</v>
      </c>
      <c r="D144" s="67">
        <f>C144*15.91</f>
        <v>2418.32</v>
      </c>
    </row>
    <row r="145" spans="1:4" ht="12.75">
      <c r="A145" s="109" t="s">
        <v>11</v>
      </c>
      <c r="B145" s="88"/>
      <c r="C145" s="93"/>
      <c r="D145" s="90"/>
    </row>
    <row r="146" spans="1:4" ht="12.75">
      <c r="A146" s="72" t="s">
        <v>12</v>
      </c>
      <c r="B146" s="87"/>
      <c r="C146" s="92"/>
      <c r="D146" s="67"/>
    </row>
    <row r="147" spans="1:4" ht="12.75">
      <c r="A147" s="70" t="s">
        <v>33</v>
      </c>
      <c r="B147" s="15" t="s">
        <v>87</v>
      </c>
      <c r="C147" s="25">
        <v>210</v>
      </c>
      <c r="D147" s="67">
        <f t="shared" si="0"/>
        <v>3341.1</v>
      </c>
    </row>
    <row r="148" spans="1:4" ht="12.75">
      <c r="A148" s="70" t="s">
        <v>35</v>
      </c>
      <c r="B148" s="35" t="s">
        <v>154</v>
      </c>
      <c r="C148" s="25">
        <v>370</v>
      </c>
      <c r="D148" s="67">
        <f t="shared" si="0"/>
        <v>5886.7</v>
      </c>
    </row>
    <row r="149" spans="1:4" ht="12.75">
      <c r="A149" s="70" t="s">
        <v>36</v>
      </c>
      <c r="B149" s="15" t="s">
        <v>198</v>
      </c>
      <c r="C149" s="25">
        <v>42</v>
      </c>
      <c r="D149" s="67">
        <f t="shared" si="0"/>
        <v>668.22</v>
      </c>
    </row>
    <row r="150" spans="1:4" ht="12.75">
      <c r="A150" s="70" t="s">
        <v>162</v>
      </c>
      <c r="B150" s="86" t="s">
        <v>141</v>
      </c>
      <c r="C150" s="91">
        <v>280</v>
      </c>
      <c r="D150" s="67">
        <f t="shared" si="0"/>
        <v>4454.8</v>
      </c>
    </row>
    <row r="151" spans="1:4" ht="9.75" customHeight="1">
      <c r="A151" s="80"/>
      <c r="B151" s="88"/>
      <c r="C151" s="93"/>
      <c r="D151" s="65"/>
    </row>
    <row r="152" spans="1:4" ht="12.75">
      <c r="A152" s="70" t="s">
        <v>88</v>
      </c>
      <c r="B152" s="87"/>
      <c r="C152" s="92">
        <v>92</v>
      </c>
      <c r="D152" s="67">
        <f t="shared" si="0"/>
        <v>1463.72</v>
      </c>
    </row>
    <row r="153" spans="1:4" ht="12.75">
      <c r="A153" s="100"/>
      <c r="B153" s="16"/>
      <c r="C153" s="26"/>
      <c r="D153" s="99"/>
    </row>
    <row r="154" spans="1:4" ht="16.5" thickBot="1">
      <c r="A154" s="101" t="s">
        <v>99</v>
      </c>
      <c r="B154" s="102"/>
      <c r="C154" s="103">
        <f>SUM(C140:C152)</f>
        <v>1448</v>
      </c>
      <c r="D154" s="104">
        <f>SUM(D140:D153)</f>
        <v>23037.680000000004</v>
      </c>
    </row>
    <row r="155" ht="13.5" thickTop="1">
      <c r="A155" s="2"/>
    </row>
    <row r="156" spans="1:4" ht="15.75">
      <c r="A156" s="8"/>
      <c r="B156" s="19"/>
      <c r="C156" s="96" t="s">
        <v>50</v>
      </c>
      <c r="D156" s="122"/>
    </row>
    <row r="157" spans="1:4" ht="9.75" customHeight="1" thickBot="1">
      <c r="A157" s="183"/>
      <c r="B157" s="123"/>
      <c r="C157" s="124"/>
      <c r="D157" s="122"/>
    </row>
    <row r="158" spans="1:5" ht="15.75" thickTop="1">
      <c r="A158" s="97"/>
      <c r="B158" s="112"/>
      <c r="C158" s="106" t="s">
        <v>4</v>
      </c>
      <c r="D158" s="98" t="s">
        <v>157</v>
      </c>
      <c r="E158" s="110" t="s">
        <v>11</v>
      </c>
    </row>
    <row r="159" spans="1:5" ht="12.75">
      <c r="A159" s="66" t="s">
        <v>13</v>
      </c>
      <c r="B159" s="17"/>
      <c r="C159" s="25" t="s">
        <v>11</v>
      </c>
      <c r="D159" s="67" t="s">
        <v>11</v>
      </c>
      <c r="E159" t="s">
        <v>11</v>
      </c>
    </row>
    <row r="160" spans="1:4" ht="12.75">
      <c r="A160" s="70" t="s">
        <v>144</v>
      </c>
      <c r="B160" s="17"/>
      <c r="C160" s="25">
        <v>24</v>
      </c>
      <c r="D160" s="67">
        <f aca="true" t="shared" si="1" ref="D160:D172">C160*28.41</f>
        <v>681.84</v>
      </c>
    </row>
    <row r="161" spans="1:4" ht="12.75">
      <c r="A161" s="70" t="s">
        <v>30</v>
      </c>
      <c r="B161" s="17"/>
      <c r="C161" s="25">
        <v>30</v>
      </c>
      <c r="D161" s="67">
        <f t="shared" si="1"/>
        <v>852.3</v>
      </c>
    </row>
    <row r="162" spans="1:4" ht="12.75">
      <c r="A162" s="70" t="s">
        <v>73</v>
      </c>
      <c r="B162" s="17"/>
      <c r="C162" s="25">
        <v>30</v>
      </c>
      <c r="D162" s="67">
        <f t="shared" si="1"/>
        <v>852.3</v>
      </c>
    </row>
    <row r="163" spans="1:4" ht="12.75">
      <c r="A163" s="70" t="s">
        <v>71</v>
      </c>
      <c r="B163" s="17"/>
      <c r="C163" s="25">
        <v>24</v>
      </c>
      <c r="D163" s="67">
        <f t="shared" si="1"/>
        <v>681.84</v>
      </c>
    </row>
    <row r="164" spans="1:4" ht="12.75">
      <c r="A164" s="70" t="s">
        <v>82</v>
      </c>
      <c r="B164" s="17"/>
      <c r="C164" s="25">
        <v>20</v>
      </c>
      <c r="D164" s="67">
        <f t="shared" si="1"/>
        <v>568.2</v>
      </c>
    </row>
    <row r="165" spans="1:4" ht="12.75">
      <c r="A165" s="70" t="s">
        <v>79</v>
      </c>
      <c r="B165" s="17"/>
      <c r="C165" s="25">
        <v>30</v>
      </c>
      <c r="D165" s="67">
        <f t="shared" si="1"/>
        <v>852.3</v>
      </c>
    </row>
    <row r="166" spans="1:4" ht="12.75">
      <c r="A166" s="70" t="s">
        <v>145</v>
      </c>
      <c r="B166" s="17"/>
      <c r="C166" s="25">
        <v>30</v>
      </c>
      <c r="D166" s="67">
        <f t="shared" si="1"/>
        <v>852.3</v>
      </c>
    </row>
    <row r="167" spans="1:4" ht="12.75">
      <c r="A167" s="70" t="s">
        <v>137</v>
      </c>
      <c r="B167" s="17"/>
      <c r="C167" s="25">
        <v>40</v>
      </c>
      <c r="D167" s="67">
        <f t="shared" si="1"/>
        <v>1136.4</v>
      </c>
    </row>
    <row r="168" spans="1:4" ht="12.75">
      <c r="A168" s="70" t="s">
        <v>80</v>
      </c>
      <c r="B168" s="17"/>
      <c r="C168" s="25">
        <v>24</v>
      </c>
      <c r="D168" s="67">
        <f t="shared" si="1"/>
        <v>681.84</v>
      </c>
    </row>
    <row r="169" spans="1:4" ht="12.75">
      <c r="A169" s="70" t="s">
        <v>133</v>
      </c>
      <c r="B169" s="17"/>
      <c r="C169" s="25">
        <v>30</v>
      </c>
      <c r="D169" s="67">
        <f t="shared" si="1"/>
        <v>852.3</v>
      </c>
    </row>
    <row r="170" spans="1:4" ht="12.75">
      <c r="A170" s="70" t="s">
        <v>72</v>
      </c>
      <c r="B170" s="17"/>
      <c r="C170" s="25">
        <v>32</v>
      </c>
      <c r="D170" s="67">
        <f t="shared" si="1"/>
        <v>909.12</v>
      </c>
    </row>
    <row r="171" spans="1:4" ht="12.75">
      <c r="A171" s="70" t="s">
        <v>143</v>
      </c>
      <c r="B171" s="17"/>
      <c r="C171" s="25">
        <v>32</v>
      </c>
      <c r="D171" s="67">
        <f t="shared" si="1"/>
        <v>909.12</v>
      </c>
    </row>
    <row r="172" spans="1:4" ht="12.75">
      <c r="A172" s="70" t="s">
        <v>88</v>
      </c>
      <c r="B172" s="17"/>
      <c r="C172" s="25">
        <v>300</v>
      </c>
      <c r="D172" s="67">
        <f t="shared" si="1"/>
        <v>8523</v>
      </c>
    </row>
    <row r="173" spans="1:4" ht="13.5" thickBot="1">
      <c r="A173" s="113" t="s">
        <v>58</v>
      </c>
      <c r="B173" s="114"/>
      <c r="C173" s="115">
        <f>SUM(C160:C172)</f>
        <v>646</v>
      </c>
      <c r="D173" s="84">
        <f>SUM(D160:D172)</f>
        <v>18352.86</v>
      </c>
    </row>
    <row r="174" spans="1:4" ht="13.5" thickTop="1">
      <c r="A174" s="184"/>
      <c r="B174" s="175"/>
      <c r="C174" s="62"/>
      <c r="D174" s="61"/>
    </row>
    <row r="175" spans="1:4" ht="18">
      <c r="A175" s="7"/>
      <c r="B175" s="16"/>
      <c r="C175" s="121" t="s">
        <v>52</v>
      </c>
      <c r="D175" s="18" t="s">
        <v>11</v>
      </c>
    </row>
    <row r="176" spans="1:4" ht="9.75" customHeight="1" thickBot="1">
      <c r="A176" s="185"/>
      <c r="B176" s="102"/>
      <c r="C176" s="176"/>
      <c r="D176" s="187"/>
    </row>
    <row r="177" spans="1:4" ht="15.75" thickTop="1">
      <c r="A177" s="97"/>
      <c r="B177" s="112"/>
      <c r="C177" s="106" t="s">
        <v>4</v>
      </c>
      <c r="D177" s="98" t="s">
        <v>157</v>
      </c>
    </row>
    <row r="178" spans="1:4" ht="12.75">
      <c r="A178" s="66" t="s">
        <v>59</v>
      </c>
      <c r="B178" s="17"/>
      <c r="C178" s="25">
        <v>0</v>
      </c>
      <c r="D178" s="67">
        <f>C178*28.41</f>
        <v>0</v>
      </c>
    </row>
    <row r="179" spans="1:4" s="3" customFormat="1" ht="12.75">
      <c r="A179" s="70" t="s">
        <v>37</v>
      </c>
      <c r="B179" s="19"/>
      <c r="C179" s="32">
        <v>30</v>
      </c>
      <c r="D179" s="116">
        <f aca="true" t="shared" si="2" ref="D179:D184">C179*28.41</f>
        <v>852.3</v>
      </c>
    </row>
    <row r="180" spans="1:4" ht="12.75">
      <c r="A180" s="70" t="s">
        <v>38</v>
      </c>
      <c r="B180" s="16"/>
      <c r="C180" s="25">
        <v>30</v>
      </c>
      <c r="D180" s="67">
        <f t="shared" si="2"/>
        <v>852.3</v>
      </c>
    </row>
    <row r="181" spans="1:5" ht="12.75">
      <c r="A181" s="70" t="s">
        <v>74</v>
      </c>
      <c r="B181" s="17"/>
      <c r="C181" s="25">
        <v>15</v>
      </c>
      <c r="D181" s="67">
        <f t="shared" si="2"/>
        <v>426.15</v>
      </c>
      <c r="E181" t="s">
        <v>11</v>
      </c>
    </row>
    <row r="182" spans="1:4" ht="12.75">
      <c r="A182" s="70" t="s">
        <v>147</v>
      </c>
      <c r="B182" s="17"/>
      <c r="C182" s="25">
        <v>20</v>
      </c>
      <c r="D182" s="67">
        <f t="shared" si="2"/>
        <v>568.2</v>
      </c>
    </row>
    <row r="183" spans="1:4" ht="12.75">
      <c r="A183" s="70" t="s">
        <v>165</v>
      </c>
      <c r="B183" s="17"/>
      <c r="C183" s="25">
        <v>20</v>
      </c>
      <c r="D183" s="67">
        <f t="shared" si="2"/>
        <v>568.2</v>
      </c>
    </row>
    <row r="184" spans="1:5" ht="12.75">
      <c r="A184" s="70" t="s">
        <v>146</v>
      </c>
      <c r="B184" s="17"/>
      <c r="C184" s="25">
        <v>20</v>
      </c>
      <c r="D184" s="67">
        <f t="shared" si="2"/>
        <v>568.2</v>
      </c>
      <c r="E184" t="s">
        <v>11</v>
      </c>
    </row>
    <row r="185" spans="1:4" ht="12.75">
      <c r="A185" s="70" t="s">
        <v>148</v>
      </c>
      <c r="B185" s="17"/>
      <c r="C185" s="25">
        <v>16</v>
      </c>
      <c r="D185" s="67">
        <f aca="true" t="shared" si="3" ref="D185:D191">C185*28.41</f>
        <v>454.56</v>
      </c>
    </row>
    <row r="186" spans="1:4" ht="12.75">
      <c r="A186" s="70" t="s">
        <v>149</v>
      </c>
      <c r="B186" s="17"/>
      <c r="C186" s="25">
        <v>10</v>
      </c>
      <c r="D186" s="67">
        <f t="shared" si="3"/>
        <v>284.1</v>
      </c>
    </row>
    <row r="187" spans="1:4" ht="12.75">
      <c r="A187" s="70" t="s">
        <v>150</v>
      </c>
      <c r="B187" s="17"/>
      <c r="C187" s="25">
        <v>20</v>
      </c>
      <c r="D187" s="67">
        <f t="shared" si="3"/>
        <v>568.2</v>
      </c>
    </row>
    <row r="188" spans="1:4" ht="12.75">
      <c r="A188" s="70" t="s">
        <v>151</v>
      </c>
      <c r="B188" s="17"/>
      <c r="C188" s="25">
        <v>20</v>
      </c>
      <c r="D188" s="67">
        <f t="shared" si="3"/>
        <v>568.2</v>
      </c>
    </row>
    <row r="189" spans="1:4" ht="12.75">
      <c r="A189" s="70" t="s">
        <v>152</v>
      </c>
      <c r="B189" s="17"/>
      <c r="C189" s="25">
        <v>40</v>
      </c>
      <c r="D189" s="67">
        <f t="shared" si="3"/>
        <v>1136.4</v>
      </c>
    </row>
    <row r="190" spans="1:4" ht="12.75">
      <c r="A190" s="70" t="s">
        <v>155</v>
      </c>
      <c r="B190" s="17"/>
      <c r="C190" s="25">
        <v>50</v>
      </c>
      <c r="D190" s="67">
        <f t="shared" si="3"/>
        <v>1420.5</v>
      </c>
    </row>
    <row r="191" spans="1:4" ht="12.75">
      <c r="A191" s="70" t="s">
        <v>153</v>
      </c>
      <c r="B191" s="17"/>
      <c r="C191" s="25">
        <v>25</v>
      </c>
      <c r="D191" s="67">
        <f t="shared" si="3"/>
        <v>710.25</v>
      </c>
    </row>
    <row r="192" spans="1:4" ht="12.75">
      <c r="A192" s="66" t="s">
        <v>60</v>
      </c>
      <c r="B192" s="17"/>
      <c r="C192" s="28">
        <f>SUM(C178:C191)</f>
        <v>316</v>
      </c>
      <c r="D192" s="67">
        <f>SUM(D178:D191)</f>
        <v>8977.56</v>
      </c>
    </row>
    <row r="193" spans="1:4" ht="12.75">
      <c r="A193" s="66"/>
      <c r="B193" s="17"/>
      <c r="C193" s="28"/>
      <c r="D193" s="67"/>
    </row>
    <row r="194" spans="1:4" ht="15">
      <c r="A194" s="70"/>
      <c r="B194" s="17"/>
      <c r="C194" s="105" t="s">
        <v>4</v>
      </c>
      <c r="D194" s="118" t="s">
        <v>156</v>
      </c>
    </row>
    <row r="195" spans="1:4" ht="12.75">
      <c r="A195" s="72" t="s">
        <v>101</v>
      </c>
      <c r="B195" s="17"/>
      <c r="C195" s="25">
        <v>500</v>
      </c>
      <c r="D195" s="67">
        <f>C195*15.91</f>
        <v>7955</v>
      </c>
    </row>
    <row r="196" spans="1:4" ht="12.75">
      <c r="A196" s="117"/>
      <c r="B196" s="11"/>
      <c r="C196" s="26"/>
      <c r="D196" s="65"/>
    </row>
    <row r="197" spans="1:4" ht="13.5" thickBot="1">
      <c r="A197" s="113" t="s">
        <v>60</v>
      </c>
      <c r="B197" s="114"/>
      <c r="C197" s="115">
        <f>C192+C195</f>
        <v>816</v>
      </c>
      <c r="D197" s="84">
        <f>SUM(D192,D195)</f>
        <v>16932.559999999998</v>
      </c>
    </row>
    <row r="198" spans="1:4" ht="13.5" thickTop="1">
      <c r="A198" s="7"/>
      <c r="B198" s="11"/>
      <c r="C198" s="26"/>
      <c r="D198" s="16"/>
    </row>
    <row r="199" spans="3:4" ht="13.5" thickBot="1">
      <c r="C199" s="23" t="s">
        <v>11</v>
      </c>
      <c r="D199" s="13" t="s">
        <v>11</v>
      </c>
    </row>
    <row r="200" spans="1:4" ht="18.75" thickTop="1">
      <c r="A200" s="50" t="s">
        <v>158</v>
      </c>
      <c r="B200" s="61"/>
      <c r="C200" s="52">
        <f>C133+C154+C195</f>
        <v>3447</v>
      </c>
      <c r="D200" s="53">
        <f>C200*15.91</f>
        <v>54841.770000000004</v>
      </c>
    </row>
    <row r="201" spans="1:4" ht="18">
      <c r="A201" s="54" t="s">
        <v>159</v>
      </c>
      <c r="B201" s="33"/>
      <c r="C201" s="24">
        <f>C173+C192</f>
        <v>962</v>
      </c>
      <c r="D201" s="55">
        <f>C201*28.41</f>
        <v>27330.420000000002</v>
      </c>
    </row>
    <row r="202" spans="1:4" ht="18">
      <c r="A202" s="54" t="s">
        <v>7</v>
      </c>
      <c r="B202" s="33"/>
      <c r="C202" s="24">
        <f>SUM(C200:C201)</f>
        <v>4409</v>
      </c>
      <c r="D202" s="55">
        <f>SUM(D200:D201)</f>
        <v>82172.19</v>
      </c>
    </row>
    <row r="203" spans="1:4" ht="18">
      <c r="A203" s="125"/>
      <c r="B203" s="34"/>
      <c r="C203" s="30"/>
      <c r="D203" s="126"/>
    </row>
    <row r="204" spans="1:5" ht="18.75" thickBot="1">
      <c r="A204" s="127" t="s">
        <v>14</v>
      </c>
      <c r="B204" s="128"/>
      <c r="C204" s="129" t="s">
        <v>0</v>
      </c>
      <c r="D204" s="130">
        <f>D13</f>
        <v>44835.899999999994</v>
      </c>
      <c r="E204" s="64"/>
    </row>
    <row r="205" spans="1:5" ht="19.5" thickBot="1" thickTop="1">
      <c r="A205" s="186"/>
      <c r="B205" s="34"/>
      <c r="C205" s="30"/>
      <c r="D205" s="18"/>
      <c r="E205" s="110"/>
    </row>
    <row r="206" spans="1:5" ht="18.75" thickTop="1">
      <c r="A206" s="131" t="s">
        <v>39</v>
      </c>
      <c r="B206" s="132"/>
      <c r="C206" s="133"/>
      <c r="D206" s="134"/>
      <c r="E206" s="6"/>
    </row>
    <row r="207" spans="1:5" ht="18">
      <c r="A207" s="125"/>
      <c r="B207" s="34"/>
      <c r="C207" s="30"/>
      <c r="D207" s="126"/>
      <c r="E207" s="6"/>
    </row>
    <row r="208" spans="1:5" ht="18">
      <c r="A208" s="125" t="s">
        <v>40</v>
      </c>
      <c r="B208" s="34" t="s">
        <v>42</v>
      </c>
      <c r="C208" s="30"/>
      <c r="D208" s="126"/>
      <c r="E208" s="6"/>
    </row>
    <row r="209" spans="1:5" ht="18">
      <c r="A209" s="125" t="s">
        <v>41</v>
      </c>
      <c r="B209" s="34" t="s">
        <v>43</v>
      </c>
      <c r="C209" s="30"/>
      <c r="D209" s="126"/>
      <c r="E209" s="6"/>
    </row>
    <row r="210" spans="1:5" ht="18">
      <c r="A210" s="125" t="s">
        <v>47</v>
      </c>
      <c r="B210" s="34" t="s">
        <v>54</v>
      </c>
      <c r="C210" s="30"/>
      <c r="D210" s="126"/>
      <c r="E210" s="6"/>
    </row>
    <row r="211" spans="1:5" ht="18.75" thickBot="1">
      <c r="A211" s="135" t="s">
        <v>44</v>
      </c>
      <c r="B211" s="136" t="s">
        <v>48</v>
      </c>
      <c r="C211" s="137"/>
      <c r="D211" s="138"/>
      <c r="E211" s="39"/>
    </row>
    <row r="212" spans="1:5" ht="18.75" thickTop="1">
      <c r="A212" s="177"/>
      <c r="B212" s="36"/>
      <c r="C212" s="37"/>
      <c r="D212" s="38"/>
      <c r="E212" s="39"/>
    </row>
    <row r="213" spans="1:5" ht="9" customHeight="1" thickBot="1">
      <c r="A213" s="188"/>
      <c r="B213" s="34"/>
      <c r="C213" s="30"/>
      <c r="D213" s="18"/>
      <c r="E213" s="6"/>
    </row>
    <row r="214" spans="1:3" ht="21" thickBot="1">
      <c r="A214" s="190" t="s">
        <v>180</v>
      </c>
      <c r="B214" s="189"/>
      <c r="C214" s="121" t="s">
        <v>181</v>
      </c>
    </row>
    <row r="215" spans="1:2" ht="9.75" customHeight="1">
      <c r="A215" s="12"/>
      <c r="B215" s="16"/>
    </row>
    <row r="216" ht="7.5" customHeight="1" thickBot="1"/>
    <row r="217" spans="1:4" ht="16.5" thickTop="1">
      <c r="A217" s="140" t="s">
        <v>182</v>
      </c>
      <c r="B217" s="173">
        <v>6853.45</v>
      </c>
      <c r="C217" s="62"/>
      <c r="D217" s="63"/>
    </row>
    <row r="218" spans="1:5" ht="7.5" customHeight="1">
      <c r="A218" s="171"/>
      <c r="B218" s="172"/>
      <c r="C218" s="26"/>
      <c r="D218" s="65"/>
      <c r="E218" s="23"/>
    </row>
    <row r="219" spans="1:4" ht="15.75">
      <c r="A219" s="141" t="s">
        <v>175</v>
      </c>
      <c r="B219" s="120">
        <v>4807.64</v>
      </c>
      <c r="C219" s="191" t="s">
        <v>176</v>
      </c>
      <c r="D219" s="192"/>
    </row>
    <row r="220" spans="1:4" ht="7.5" customHeight="1">
      <c r="A220" s="171"/>
      <c r="B220" s="172"/>
      <c r="C220" s="26"/>
      <c r="D220" s="65"/>
    </row>
    <row r="221" spans="1:4" ht="15.75">
      <c r="A221" s="142" t="s">
        <v>15</v>
      </c>
      <c r="B221" s="120">
        <f>B217+B219</f>
        <v>11661.09</v>
      </c>
      <c r="C221" s="26"/>
      <c r="D221" s="65"/>
    </row>
    <row r="222" spans="1:4" ht="7.5" customHeight="1">
      <c r="A222" s="171"/>
      <c r="B222" s="172"/>
      <c r="C222" s="26"/>
      <c r="D222" s="65"/>
    </row>
    <row r="223" spans="1:4" ht="12.75">
      <c r="A223" s="143" t="s">
        <v>16</v>
      </c>
      <c r="B223" s="111">
        <f>B221/15.91</f>
        <v>732.940917661848</v>
      </c>
      <c r="C223" s="17">
        <f>B223*15.91</f>
        <v>11661.09</v>
      </c>
      <c r="D223" s="65"/>
    </row>
    <row r="224" spans="1:4" ht="12.75">
      <c r="A224" s="143" t="s">
        <v>55</v>
      </c>
      <c r="B224" s="17">
        <v>731</v>
      </c>
      <c r="C224" s="17">
        <f>B224*15.91</f>
        <v>11630.210000000001</v>
      </c>
      <c r="D224" s="65"/>
    </row>
    <row r="225" spans="1:4" ht="12.75">
      <c r="A225" s="66" t="s">
        <v>17</v>
      </c>
      <c r="B225" s="17">
        <f>B223-B224</f>
        <v>1.9409176618479478</v>
      </c>
      <c r="C225" s="17">
        <f>B225*15.91</f>
        <v>30.880000000000848</v>
      </c>
      <c r="D225" s="65"/>
    </row>
    <row r="226" spans="1:4" ht="9" customHeight="1">
      <c r="A226" s="117"/>
      <c r="B226" s="11"/>
      <c r="C226" s="27"/>
      <c r="D226" s="65"/>
    </row>
    <row r="227" spans="1:5" ht="12.75">
      <c r="A227" s="174"/>
      <c r="B227" s="139" t="s">
        <v>19</v>
      </c>
      <c r="C227" s="105" t="s">
        <v>20</v>
      </c>
      <c r="D227" s="144" t="s">
        <v>5</v>
      </c>
      <c r="E227" s="110"/>
    </row>
    <row r="228" spans="1:5" ht="12.75">
      <c r="A228" s="68" t="s">
        <v>91</v>
      </c>
      <c r="B228" s="25">
        <v>10</v>
      </c>
      <c r="C228" s="25">
        <v>12</v>
      </c>
      <c r="D228" s="67">
        <f>B228*C228</f>
        <v>120</v>
      </c>
      <c r="E228" s="110"/>
    </row>
    <row r="229" spans="1:5" ht="12.75">
      <c r="A229" s="68" t="s">
        <v>90</v>
      </c>
      <c r="B229" s="25">
        <v>4</v>
      </c>
      <c r="C229" s="25">
        <v>10</v>
      </c>
      <c r="D229" s="67">
        <f>B229*C229</f>
        <v>40</v>
      </c>
      <c r="E229" s="110"/>
    </row>
    <row r="230" spans="1:5" ht="25.5">
      <c r="A230" s="145" t="s">
        <v>168</v>
      </c>
      <c r="B230" s="25">
        <v>71</v>
      </c>
      <c r="C230" s="25"/>
      <c r="D230" s="67">
        <v>214</v>
      </c>
      <c r="E230" s="110"/>
    </row>
    <row r="231" spans="1:5" ht="25.5">
      <c r="A231" s="145" t="s">
        <v>169</v>
      </c>
      <c r="B231" s="25">
        <v>52</v>
      </c>
      <c r="C231" s="25"/>
      <c r="D231" s="67">
        <v>157</v>
      </c>
      <c r="E231" s="110"/>
    </row>
    <row r="232" spans="1:5" ht="12.75">
      <c r="A232" s="68" t="s">
        <v>93</v>
      </c>
      <c r="B232" s="15"/>
      <c r="C232" s="25"/>
      <c r="D232" s="67">
        <v>200</v>
      </c>
      <c r="E232" s="110"/>
    </row>
    <row r="233" spans="1:5" ht="18">
      <c r="A233" s="54" t="s">
        <v>18</v>
      </c>
      <c r="B233" s="33"/>
      <c r="C233" s="29"/>
      <c r="D233" s="55">
        <f>SUM(D228:D232)</f>
        <v>731</v>
      </c>
      <c r="E233" s="6"/>
    </row>
    <row r="234" spans="1:5" ht="18.75" thickBot="1">
      <c r="A234" s="127" t="s">
        <v>14</v>
      </c>
      <c r="B234" s="128">
        <f>B225*15.91</f>
        <v>30.880000000000848</v>
      </c>
      <c r="C234" s="146"/>
      <c r="D234" s="147"/>
      <c r="E234" s="6"/>
    </row>
    <row r="235" spans="1:5" ht="7.5" customHeight="1" thickTop="1">
      <c r="A235" s="5"/>
      <c r="B235" s="18"/>
      <c r="C235" s="30"/>
      <c r="D235" s="18"/>
      <c r="E235" s="6"/>
    </row>
    <row r="236" spans="1:5" ht="18">
      <c r="A236" s="5" t="s">
        <v>167</v>
      </c>
      <c r="B236" s="18"/>
      <c r="C236" s="30"/>
      <c r="D236" s="18"/>
      <c r="E236" s="6"/>
    </row>
    <row r="237" spans="1:5" ht="9.75" customHeight="1" thickBot="1">
      <c r="A237" s="5"/>
      <c r="B237" s="18"/>
      <c r="C237" s="30"/>
      <c r="D237" s="18"/>
      <c r="E237" s="6"/>
    </row>
    <row r="238" spans="1:5" ht="15" customHeight="1" thickTop="1">
      <c r="A238" s="148"/>
      <c r="B238" s="149" t="s">
        <v>102</v>
      </c>
      <c r="C238" s="150"/>
      <c r="D238" s="151"/>
      <c r="E238" s="6"/>
    </row>
    <row r="239" spans="1:5" ht="7.5" customHeight="1">
      <c r="A239" s="117"/>
      <c r="B239" s="19"/>
      <c r="C239" s="31"/>
      <c r="D239" s="152"/>
      <c r="E239" s="6"/>
    </row>
    <row r="240" spans="1:5" ht="12.75" customHeight="1">
      <c r="A240" s="117"/>
      <c r="B240" s="178" t="s">
        <v>100</v>
      </c>
      <c r="C240" s="32"/>
      <c r="D240" s="116" t="s">
        <v>96</v>
      </c>
      <c r="E240" s="6"/>
    </row>
    <row r="241" spans="1:5" ht="12.75" customHeight="1">
      <c r="A241" s="117"/>
      <c r="B241" s="32">
        <v>1</v>
      </c>
      <c r="C241" s="32" t="s">
        <v>11</v>
      </c>
      <c r="D241" s="153">
        <v>1</v>
      </c>
      <c r="E241" s="6"/>
    </row>
    <row r="242" spans="1:5" ht="12.75" customHeight="1">
      <c r="A242" s="117"/>
      <c r="B242" s="32">
        <v>2</v>
      </c>
      <c r="C242" s="32"/>
      <c r="D242" s="153">
        <v>3</v>
      </c>
      <c r="E242" s="6"/>
    </row>
    <row r="243" spans="1:5" ht="12.75" customHeight="1">
      <c r="A243" s="117"/>
      <c r="B243" s="32">
        <v>3</v>
      </c>
      <c r="C243" s="32"/>
      <c r="D243" s="153">
        <v>5</v>
      </c>
      <c r="E243" s="6"/>
    </row>
    <row r="244" spans="1:5" ht="12.75" customHeight="1">
      <c r="A244" s="117"/>
      <c r="B244" s="44">
        <v>4</v>
      </c>
      <c r="C244" s="32"/>
      <c r="D244" s="154">
        <v>7</v>
      </c>
      <c r="E244" s="6"/>
    </row>
    <row r="245" spans="1:5" ht="12.75" customHeight="1">
      <c r="A245" s="117"/>
      <c r="B245" s="44">
        <v>5</v>
      </c>
      <c r="C245" s="32"/>
      <c r="D245" s="154">
        <v>9</v>
      </c>
      <c r="E245" s="6"/>
    </row>
    <row r="246" spans="1:5" ht="7.5" customHeight="1">
      <c r="A246" s="117"/>
      <c r="B246" s="21"/>
      <c r="C246" s="31"/>
      <c r="D246" s="155"/>
      <c r="E246" s="6"/>
    </row>
    <row r="247" spans="1:5" ht="12.75" customHeight="1">
      <c r="A247" s="117" t="s">
        <v>192</v>
      </c>
      <c r="B247" s="178" t="s">
        <v>184</v>
      </c>
      <c r="C247" s="32"/>
      <c r="D247" s="116" t="s">
        <v>96</v>
      </c>
      <c r="E247" s="6"/>
    </row>
    <row r="248" spans="1:5" ht="12.75" customHeight="1">
      <c r="A248" s="81" t="s">
        <v>188</v>
      </c>
      <c r="B248" s="40">
        <v>1</v>
      </c>
      <c r="C248" s="40" t="s">
        <v>11</v>
      </c>
      <c r="D248" s="156">
        <v>0</v>
      </c>
      <c r="E248" s="6"/>
    </row>
    <row r="249" spans="1:5" ht="12.75" customHeight="1">
      <c r="A249" s="81" t="s">
        <v>189</v>
      </c>
      <c r="B249" s="40">
        <v>2</v>
      </c>
      <c r="C249" s="40"/>
      <c r="D249" s="156">
        <v>0</v>
      </c>
      <c r="E249" s="6"/>
    </row>
    <row r="250" spans="1:5" ht="12.75" customHeight="1">
      <c r="A250" s="81" t="s">
        <v>190</v>
      </c>
      <c r="B250" s="40">
        <v>3</v>
      </c>
      <c r="C250" s="40"/>
      <c r="D250" s="156">
        <v>2</v>
      </c>
      <c r="E250" s="6"/>
    </row>
    <row r="251" spans="1:5" ht="12.75" customHeight="1">
      <c r="A251" s="81" t="s">
        <v>191</v>
      </c>
      <c r="B251" s="40">
        <v>4</v>
      </c>
      <c r="C251" s="40"/>
      <c r="D251" s="156">
        <v>4</v>
      </c>
      <c r="E251" s="6"/>
    </row>
    <row r="252" spans="1:5" ht="12.75" customHeight="1">
      <c r="A252" s="117"/>
      <c r="B252" s="45">
        <v>5</v>
      </c>
      <c r="C252" s="40"/>
      <c r="D252" s="157">
        <v>6</v>
      </c>
      <c r="E252" s="6"/>
    </row>
    <row r="253" spans="1:5" ht="7.5" customHeight="1">
      <c r="A253" s="117"/>
      <c r="B253" s="46"/>
      <c r="C253" s="43"/>
      <c r="D253" s="158"/>
      <c r="E253" s="6"/>
    </row>
    <row r="254" spans="1:5" ht="12.75" customHeight="1">
      <c r="A254" s="117" t="s">
        <v>193</v>
      </c>
      <c r="B254" s="179" t="s">
        <v>97</v>
      </c>
      <c r="C254" s="40"/>
      <c r="D254" s="156" t="s">
        <v>96</v>
      </c>
      <c r="E254" s="6"/>
    </row>
    <row r="255" spans="1:5" ht="12.75" customHeight="1">
      <c r="A255" s="81" t="s">
        <v>185</v>
      </c>
      <c r="B255" s="40">
        <v>1</v>
      </c>
      <c r="C255" s="40" t="s">
        <v>11</v>
      </c>
      <c r="D255" s="156">
        <v>2</v>
      </c>
      <c r="E255" s="6"/>
    </row>
    <row r="256" spans="1:5" ht="12.75" customHeight="1">
      <c r="A256" s="81" t="s">
        <v>186</v>
      </c>
      <c r="B256" s="40">
        <v>2</v>
      </c>
      <c r="C256" s="40"/>
      <c r="D256" s="156">
        <v>4</v>
      </c>
      <c r="E256" s="6"/>
    </row>
    <row r="257" spans="1:5" ht="12.75" customHeight="1">
      <c r="A257" s="81" t="s">
        <v>187</v>
      </c>
      <c r="B257" s="40">
        <v>3</v>
      </c>
      <c r="C257" s="40"/>
      <c r="D257" s="156">
        <v>6</v>
      </c>
      <c r="E257" s="6"/>
    </row>
    <row r="258" spans="1:5" ht="12.75" customHeight="1">
      <c r="A258" s="117"/>
      <c r="B258" s="40">
        <v>4</v>
      </c>
      <c r="C258" s="40"/>
      <c r="D258" s="156">
        <v>8</v>
      </c>
      <c r="E258" s="6"/>
    </row>
    <row r="259" spans="1:5" ht="7.5" customHeight="1">
      <c r="A259" s="81"/>
      <c r="B259" s="43"/>
      <c r="C259" s="43"/>
      <c r="D259" s="159"/>
      <c r="E259" s="6"/>
    </row>
    <row r="260" spans="1:4" ht="18.75" thickBot="1">
      <c r="A260" s="127"/>
      <c r="B260" s="180" t="s">
        <v>98</v>
      </c>
      <c r="C260" s="160" t="s">
        <v>194</v>
      </c>
      <c r="D260" s="161"/>
    </row>
    <row r="261" spans="1:4" ht="7.5" customHeight="1" thickTop="1">
      <c r="A261" s="5"/>
      <c r="B261" s="34"/>
      <c r="C261" s="26"/>
      <c r="D261" s="16"/>
    </row>
    <row r="262" spans="1:2" ht="18">
      <c r="A262" s="5" t="s">
        <v>170</v>
      </c>
      <c r="B262" s="18"/>
    </row>
    <row r="263" spans="1:4" ht="7.5" customHeight="1" thickBot="1">
      <c r="A263" s="47"/>
      <c r="B263" s="47"/>
      <c r="C263" s="47"/>
      <c r="D263"/>
    </row>
    <row r="264" spans="1:4" ht="24.75" customHeight="1" thickTop="1">
      <c r="A264" s="162"/>
      <c r="B264" s="193" t="s">
        <v>171</v>
      </c>
      <c r="C264" s="193"/>
      <c r="D264" s="194"/>
    </row>
    <row r="265" spans="1:4" ht="7.5" customHeight="1">
      <c r="A265" s="94"/>
      <c r="B265" s="163"/>
      <c r="C265" s="164"/>
      <c r="D265" s="165"/>
    </row>
    <row r="266" spans="1:4" ht="15">
      <c r="A266" s="94"/>
      <c r="B266" s="20" t="s">
        <v>172</v>
      </c>
      <c r="C266" s="32"/>
      <c r="D266" s="116" t="s">
        <v>96</v>
      </c>
    </row>
    <row r="267" spans="1:4" ht="12.75" customHeight="1">
      <c r="A267" s="94"/>
      <c r="B267" s="32">
        <v>1</v>
      </c>
      <c r="C267" s="32" t="s">
        <v>11</v>
      </c>
      <c r="D267" s="153">
        <v>1</v>
      </c>
    </row>
    <row r="268" spans="1:4" ht="12.75" customHeight="1">
      <c r="A268" s="94"/>
      <c r="B268" s="32">
        <v>2</v>
      </c>
      <c r="C268" s="32"/>
      <c r="D268" s="153">
        <v>1</v>
      </c>
    </row>
    <row r="269" spans="1:4" ht="12.75" customHeight="1">
      <c r="A269" s="94"/>
      <c r="B269" s="32">
        <v>3</v>
      </c>
      <c r="C269" s="32"/>
      <c r="D269" s="153">
        <v>2</v>
      </c>
    </row>
    <row r="270" spans="1:4" ht="12.75" customHeight="1">
      <c r="A270" s="94"/>
      <c r="B270" s="44">
        <v>4</v>
      </c>
      <c r="C270" s="32"/>
      <c r="D270" s="154">
        <v>2</v>
      </c>
    </row>
    <row r="271" spans="1:4" ht="12.75" customHeight="1">
      <c r="A271" s="94"/>
      <c r="B271" s="44">
        <v>5</v>
      </c>
      <c r="C271" s="32"/>
      <c r="D271" s="154">
        <v>3</v>
      </c>
    </row>
    <row r="272" spans="1:4" ht="12.75" customHeight="1">
      <c r="A272" s="94"/>
      <c r="B272" s="44">
        <v>6</v>
      </c>
      <c r="C272" s="32"/>
      <c r="D272" s="154">
        <v>3</v>
      </c>
    </row>
    <row r="273" spans="1:4" ht="12.75" customHeight="1">
      <c r="A273" s="94"/>
      <c r="B273" s="44" t="s">
        <v>195</v>
      </c>
      <c r="C273" s="32"/>
      <c r="D273" s="154">
        <v>4</v>
      </c>
    </row>
    <row r="274" spans="1:4" ht="7.5" customHeight="1">
      <c r="A274" s="94"/>
      <c r="B274" s="49"/>
      <c r="C274" s="31"/>
      <c r="D274" s="166"/>
    </row>
    <row r="275" spans="1:4" ht="19.5" customHeight="1">
      <c r="A275" s="94"/>
      <c r="B275" s="195" t="s">
        <v>173</v>
      </c>
      <c r="C275" s="195"/>
      <c r="D275" s="196"/>
    </row>
    <row r="276" spans="1:4" ht="7.5" customHeight="1">
      <c r="A276" s="125"/>
      <c r="B276" s="48"/>
      <c r="C276" s="26"/>
      <c r="D276" s="65"/>
    </row>
    <row r="277" spans="1:4" ht="18">
      <c r="A277" s="125"/>
      <c r="B277" s="20" t="s">
        <v>174</v>
      </c>
      <c r="C277" s="32"/>
      <c r="D277" s="116" t="s">
        <v>96</v>
      </c>
    </row>
    <row r="278" spans="1:4" ht="15" customHeight="1">
      <c r="A278" s="125"/>
      <c r="B278" s="32">
        <v>1</v>
      </c>
      <c r="C278" s="32" t="s">
        <v>11</v>
      </c>
      <c r="D278" s="153">
        <v>1</v>
      </c>
    </row>
    <row r="279" spans="1:4" ht="15" customHeight="1" thickBot="1">
      <c r="A279" s="135"/>
      <c r="B279" s="181" t="s">
        <v>196</v>
      </c>
      <c r="C279" s="167"/>
      <c r="D279" s="182">
        <v>2</v>
      </c>
    </row>
    <row r="280" spans="1:4" ht="9.75" customHeight="1" thickTop="1">
      <c r="A280" s="5"/>
      <c r="B280" s="49"/>
      <c r="C280" s="31"/>
      <c r="D280" s="49"/>
    </row>
    <row r="281" spans="1:4" ht="18.75" thickBot="1">
      <c r="A281" s="5" t="s">
        <v>177</v>
      </c>
      <c r="B281" s="49"/>
      <c r="C281" s="31"/>
      <c r="D281" s="49"/>
    </row>
    <row r="282" spans="1:4" ht="13.5" thickTop="1">
      <c r="A282" s="148" t="s">
        <v>94</v>
      </c>
      <c r="B282" s="149" t="s">
        <v>92</v>
      </c>
      <c r="C282" s="150" t="s">
        <v>183</v>
      </c>
      <c r="D282" s="151"/>
    </row>
    <row r="283" spans="1:4" ht="13.5" thickBot="1">
      <c r="A283" s="168" t="s">
        <v>95</v>
      </c>
      <c r="B283" s="169"/>
      <c r="C283" s="167"/>
      <c r="D283" s="170"/>
    </row>
    <row r="284" ht="13.5" thickTop="1"/>
  </sheetData>
  <mergeCells count="3">
    <mergeCell ref="C219:D219"/>
    <mergeCell ref="B264:D264"/>
    <mergeCell ref="B275:D27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  <rowBreaks count="2" manualBreakCount="2">
    <brk id="77" max="4" man="1"/>
    <brk id="1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CHIAPPA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Imerio Chiappa</dc:creator>
  <cp:keywords/>
  <dc:description/>
  <cp:lastModifiedBy>.</cp:lastModifiedBy>
  <cp:lastPrinted>2008-01-07T11:32:54Z</cp:lastPrinted>
  <dcterms:created xsi:type="dcterms:W3CDTF">2005-10-21T09:56:21Z</dcterms:created>
  <dcterms:modified xsi:type="dcterms:W3CDTF">2008-01-08T09:59:38Z</dcterms:modified>
  <cp:category/>
  <cp:version/>
  <cp:contentType/>
  <cp:contentStatus/>
</cp:coreProperties>
</file>